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480" yWindow="210" windowWidth="18750" windowHeight="7875" firstSheet="2"/>
  </bookViews>
  <sheets>
    <sheet name="Copertina" sheetId="1" r:id="rId1"/>
    <sheet name="Anagrafica" sheetId="2" r:id="rId2"/>
    <sheet name="Funzionamento" sheetId="3" r:id="rId3"/>
    <sheet name="Investimento" sheetId="4" r:id="rId4"/>
    <sheet name="Costo amm Inv" sheetId="6" r:id="rId5"/>
    <sheet name="Costo amm Fun" sheetId="7" r:id="rId6"/>
    <sheet name="dati tendine" sheetId="5" r:id="rId7"/>
    <sheet name="tassi SWAP" sheetId="8" r:id="rId8"/>
  </sheets>
  <definedNames>
    <definedName name="_xlnm.Print_Area" localSheetId="0">Copertina!$A$1:$G$29</definedName>
    <definedName name="_xlnm.Print_Area" localSheetId="3">Investimento!$A$1:$G$76</definedName>
    <definedName name="_xlnm.Print_Titles" localSheetId="6">'dati tendine'!$A:$A</definedName>
  </definedNames>
  <calcPr calcId="124519"/>
</workbook>
</file>

<file path=xl/calcChain.xml><?xml version="1.0" encoding="utf-8"?>
<calcChain xmlns="http://schemas.openxmlformats.org/spreadsheetml/2006/main">
  <c r="E38" i="4"/>
  <c r="E39"/>
  <c r="E40"/>
  <c r="E41"/>
  <c r="E42"/>
  <c r="E43"/>
  <c r="E44"/>
  <c r="E45"/>
  <c r="E46"/>
  <c r="E47"/>
  <c r="E48"/>
  <c r="E49"/>
  <c r="E50"/>
  <c r="E51"/>
  <c r="E52"/>
  <c r="E53"/>
  <c r="E54"/>
  <c r="E55"/>
  <c r="E56"/>
  <c r="E57"/>
  <c r="E58"/>
  <c r="E59"/>
  <c r="E60"/>
  <c r="E61"/>
  <c r="E62"/>
  <c r="E37"/>
  <c r="C39"/>
  <c r="C51"/>
  <c r="E64" l="1"/>
  <c r="E73" s="1"/>
  <c r="C37"/>
  <c r="D38"/>
  <c r="D39"/>
  <c r="D40"/>
  <c r="D41"/>
  <c r="D42"/>
  <c r="D43"/>
  <c r="D44"/>
  <c r="D45"/>
  <c r="D46"/>
  <c r="D47"/>
  <c r="D48"/>
  <c r="D49"/>
  <c r="D50"/>
  <c r="D51"/>
  <c r="D52"/>
  <c r="D53"/>
  <c r="D54"/>
  <c r="D55"/>
  <c r="D56"/>
  <c r="D57"/>
  <c r="D58"/>
  <c r="D59"/>
  <c r="D60"/>
  <c r="D61"/>
  <c r="D62"/>
  <c r="D37"/>
  <c r="C38"/>
  <c r="C40"/>
  <c r="C41"/>
  <c r="C42"/>
  <c r="C43"/>
  <c r="C44"/>
  <c r="C45"/>
  <c r="C46"/>
  <c r="C47"/>
  <c r="C48"/>
  <c r="C49"/>
  <c r="C50"/>
  <c r="C52"/>
  <c r="C53"/>
  <c r="C54"/>
  <c r="C55"/>
  <c r="C56"/>
  <c r="C57"/>
  <c r="C58"/>
  <c r="C59"/>
  <c r="C60"/>
  <c r="C61"/>
  <c r="C62"/>
  <c r="D40" i="3"/>
  <c r="D41"/>
  <c r="D42"/>
  <c r="D43"/>
  <c r="D44"/>
  <c r="D45"/>
  <c r="D46"/>
  <c r="D47"/>
  <c r="D48"/>
  <c r="D49"/>
  <c r="D50"/>
  <c r="D51"/>
  <c r="D52"/>
  <c r="D53"/>
  <c r="D54"/>
  <c r="D55"/>
  <c r="D56"/>
  <c r="D57"/>
  <c r="D58"/>
  <c r="D59"/>
  <c r="D60"/>
  <c r="D61"/>
  <c r="D62"/>
  <c r="D63"/>
  <c r="D64"/>
  <c r="D39"/>
  <c r="C39"/>
  <c r="C40"/>
  <c r="C41"/>
  <c r="C42"/>
  <c r="C43"/>
  <c r="C44"/>
  <c r="C45"/>
  <c r="C46"/>
  <c r="C47"/>
  <c r="C48"/>
  <c r="C49"/>
  <c r="C50"/>
  <c r="C51"/>
  <c r="C52"/>
  <c r="C53"/>
  <c r="C54"/>
  <c r="C55"/>
  <c r="C56"/>
  <c r="C57"/>
  <c r="C58"/>
  <c r="C59"/>
  <c r="C60"/>
  <c r="C61"/>
  <c r="C62"/>
  <c r="C63"/>
  <c r="C64"/>
  <c r="D64" i="4" l="1"/>
  <c r="C64"/>
  <c r="D66" i="3"/>
  <c r="C66"/>
  <c r="D73" i="4" l="1"/>
  <c r="C73"/>
  <c r="C81" i="3"/>
  <c r="D73"/>
  <c r="B73" s="1"/>
  <c r="C73"/>
  <c r="B81"/>
  <c r="D81" l="1"/>
</calcChain>
</file>

<file path=xl/comments1.xml><?xml version="1.0" encoding="utf-8"?>
<comments xmlns="http://schemas.openxmlformats.org/spreadsheetml/2006/main">
  <authors>
    <author>UVAL Visitatore</author>
    <author>Petrina Francesca</author>
    <author>lattarulo</author>
  </authors>
  <commentList>
    <comment ref="A15" authorId="0">
      <text>
        <r>
          <rPr>
            <b/>
            <sz val="9"/>
            <color indexed="81"/>
            <rFont val="Tahoma"/>
            <family val="2"/>
          </rPr>
          <t>UVAL Visitatore:</t>
        </r>
        <r>
          <rPr>
            <sz val="9"/>
            <color indexed="81"/>
            <rFont val="Tahoma"/>
            <family val="2"/>
          </rPr>
          <t xml:space="preserve">
La durata della vita utile corrisponde al numero di anni sui quali articolare l'analisi (per la fase di gestione) ed è preceduta dal periodo d'investimento. Normalmente la durata di vita utile coincide con il periodo di ammortamento dell'investimento.</t>
        </r>
      </text>
    </comment>
    <comment ref="A24" authorId="1">
      <text>
        <r>
          <rPr>
            <sz val="8"/>
            <color indexed="81"/>
            <rFont val="Tahoma"/>
            <family val="2"/>
          </rPr>
          <t>Indicare la procedura utilizzata
e il documento o relazione di riferimento</t>
        </r>
      </text>
    </comment>
    <comment ref="A29" authorId="2">
      <text>
        <r>
          <rPr>
            <b/>
            <sz val="8"/>
            <color indexed="81"/>
            <rFont val="Tahoma"/>
            <family val="2"/>
          </rPr>
          <t xml:space="preserve">Se lotto funzionale e unità operativa indicare il costo totale previsto. </t>
        </r>
      </text>
    </comment>
    <comment ref="A38" authorId="0">
      <text>
        <r>
          <rPr>
            <b/>
            <sz val="9"/>
            <color indexed="81"/>
            <rFont val="Tahoma"/>
            <family val="2"/>
          </rPr>
          <t>UVAL Visitatore:</t>
        </r>
        <r>
          <rPr>
            <sz val="9"/>
            <color indexed="81"/>
            <rFont val="Tahoma"/>
            <family val="2"/>
          </rPr>
          <t xml:space="preserve">
La durata della vita utile corrisponde al numero di anni sui quali articolare l'analisi per la fase di gestione. Nel caso degli aiuti al funzionamento essa coincide con il periodo previsto dal contratto.</t>
        </r>
      </text>
    </comment>
  </commentList>
</comments>
</file>

<file path=xl/comments2.xml><?xml version="1.0" encoding="utf-8"?>
<comments xmlns="http://schemas.openxmlformats.org/spreadsheetml/2006/main">
  <authors>
    <author>UVAL Visitatore</author>
  </authors>
  <commentList>
    <comment ref="C4" authorId="0">
      <text>
        <r>
          <rPr>
            <b/>
            <sz val="9"/>
            <color indexed="81"/>
            <rFont val="Tahoma"/>
            <family val="2"/>
          </rPr>
          <t>UVAL Visitatore:</t>
        </r>
        <r>
          <rPr>
            <sz val="9"/>
            <color indexed="81"/>
            <rFont val="Tahoma"/>
            <family val="2"/>
          </rPr>
          <t xml:space="preserve">
Ricavi INCREMENTALI riconducibili alla realizzazione dell'investimnto specifico (tanto aumenti dell'utenza che riduzione nei costi di gestione). Al netto IVA</t>
        </r>
      </text>
    </comment>
    <comment ref="D4" authorId="0">
      <text>
        <r>
          <rPr>
            <b/>
            <sz val="9"/>
            <color indexed="81"/>
            <rFont val="Tahoma"/>
            <family val="2"/>
          </rPr>
          <t>UVAL Visitatore:</t>
        </r>
        <r>
          <rPr>
            <sz val="9"/>
            <color indexed="81"/>
            <rFont val="Tahoma"/>
            <family val="2"/>
          </rPr>
          <t xml:space="preserve">
Costi di gestione INCREMENTALI+manutenzione ordinaria e straordinaria-ammortamenti e costi finanziari (come eccezione è possibile includere i costi per la costituzione di riserva finanziaria per la sostituzione di impianti di depurazione, solo per la quota non finanziata da contributi comunitari)
Importi al netto IVA.</t>
        </r>
      </text>
    </comment>
    <comment ref="E4" authorId="0">
      <text>
        <r>
          <rPr>
            <b/>
            <sz val="9"/>
            <color indexed="81"/>
            <rFont val="Tahoma"/>
            <charset val="1"/>
          </rPr>
          <t>UVAL Visitatore:</t>
        </r>
        <r>
          <rPr>
            <sz val="9"/>
            <color indexed="81"/>
            <rFont val="Tahoma"/>
            <charset val="1"/>
          </rPr>
          <t xml:space="preserve">
vedi foglio di lavoro "Costo amm Fun"</t>
        </r>
      </text>
    </comment>
    <comment ref="B72" authorId="0">
      <text>
        <r>
          <rPr>
            <b/>
            <sz val="9"/>
            <color indexed="81"/>
            <rFont val="Tahoma"/>
            <family val="2"/>
          </rPr>
          <t>UVAL Visitatore:</t>
        </r>
        <r>
          <rPr>
            <sz val="9"/>
            <color indexed="81"/>
            <rFont val="Tahoma"/>
            <family val="2"/>
          </rPr>
          <t xml:space="preserve">
l'importo massimo non supera quanto necessario per coprire le perdite di esercizio e un utile ragionevole nel periodo in questione. Rif. REG n. 651/2014</t>
        </r>
      </text>
    </comment>
    <comment ref="C72" authorId="0">
      <text>
        <r>
          <rPr>
            <b/>
            <sz val="9"/>
            <color indexed="81"/>
            <rFont val="Tahoma"/>
            <family val="2"/>
          </rPr>
          <t>UVAL Visitatore:</t>
        </r>
        <r>
          <rPr>
            <sz val="9"/>
            <color indexed="81"/>
            <rFont val="Tahoma"/>
            <family val="2"/>
          </rPr>
          <t xml:space="preserve">
metodo alternativo per gli aiuti al di sotto del milione di euro. Rif. REG n. 651/2014</t>
        </r>
      </text>
    </comment>
    <comment ref="D72" authorId="0">
      <text>
        <r>
          <rPr>
            <b/>
            <sz val="9"/>
            <color indexed="81"/>
            <rFont val="Tahoma"/>
            <family val="2"/>
          </rPr>
          <t>UVAL Visitatore:</t>
        </r>
        <r>
          <rPr>
            <sz val="9"/>
            <color indexed="81"/>
            <rFont val="Tahoma"/>
            <family val="2"/>
          </rPr>
          <t xml:space="preserve">
viene considerato un utile ragionevole un tasso di rendimento del capitale non superiore al tasso swap pertinente maggiorato di un premio di 100 punti di base; Il tasso swap pertinente è il tasso swap la cui scadenza e valuta corrispondano alla durata e valuta dell’atto di incarico. vedi folgio. Rif. REG n. 651/2014</t>
        </r>
      </text>
    </comment>
  </commentList>
</comments>
</file>

<file path=xl/comments3.xml><?xml version="1.0" encoding="utf-8"?>
<comments xmlns="http://schemas.openxmlformats.org/spreadsheetml/2006/main">
  <authors>
    <author>Petrina Francesca</author>
    <author>lattarulo</author>
    <author>UVAL Visitatore</author>
  </authors>
  <commentList>
    <comment ref="A4" authorId="0">
      <text>
        <r>
          <rPr>
            <sz val="9"/>
            <color indexed="81"/>
            <rFont val="Tahoma"/>
            <family val="2"/>
          </rPr>
          <t>A partire dall'anno previsto per l'avvio dei lavori  e, a seguire, il periodo di vita utile dell'opera prevista per tipologia</t>
        </r>
      </text>
    </comment>
    <comment ref="C4" authorId="1">
      <text>
        <r>
          <rPr>
            <sz val="9"/>
            <color indexed="81"/>
            <rFont val="Tahoma"/>
            <family val="2"/>
          </rPr>
          <t>studi e progettazione, espropri, costruzione, oneri fin capitalizzati, oneri per imp indiretta relativi all'operazione in progetto</t>
        </r>
      </text>
    </comment>
    <comment ref="D4" authorId="0">
      <text>
        <r>
          <rPr>
            <sz val="9"/>
            <color indexed="81"/>
            <rFont val="Tahoma"/>
            <family val="2"/>
          </rPr>
          <t>nel caso in cui appaiano voci di costo</t>
        </r>
        <r>
          <rPr>
            <b/>
            <sz val="9"/>
            <color indexed="81"/>
            <rFont val="Tahoma"/>
            <family val="2"/>
          </rPr>
          <t xml:space="preserve"> non ammissibili</t>
        </r>
        <r>
          <rPr>
            <sz val="9"/>
            <color indexed="81"/>
            <rFont val="Tahoma"/>
            <family val="2"/>
          </rPr>
          <t xml:space="preserve">, è necessario inserire il valore dei </t>
        </r>
        <r>
          <rPr>
            <b/>
            <sz val="9"/>
            <color indexed="81"/>
            <rFont val="Tahoma"/>
            <family val="2"/>
          </rPr>
          <t>soli importi ammissibili al finanziamento</t>
        </r>
        <r>
          <rPr>
            <sz val="9"/>
            <color indexed="81"/>
            <rFont val="Tahoma"/>
            <family val="2"/>
          </rPr>
          <t>; in caso contrario, se tutto il costo è ammissibile, reinserire il Costo totale dell'investimento come da colonna A.
Vedi foglio di lavoro "Costo amm Inv"</t>
        </r>
      </text>
    </comment>
    <comment ref="E4" authorId="1">
      <text>
        <r>
          <rPr>
            <sz val="9"/>
            <color indexed="81"/>
            <rFont val="Tahoma"/>
            <family val="2"/>
          </rPr>
          <t>Costi di gestione INCREMENTALI+manutenzione ordinaria e straordinaria-ammortamenti e costi finanziari (come eccezione è possibile includere i costi per la costituzione di riserva finanziaria per la sostituzione di impianti di depurazione, solo per la quota non finanziata da contributi comunitari)
Importi al netto IVA.</t>
        </r>
      </text>
    </comment>
    <comment ref="F4" authorId="0">
      <text>
        <r>
          <rPr>
            <sz val="9"/>
            <color indexed="81"/>
            <rFont val="Tahoma"/>
            <family val="2"/>
          </rPr>
          <t>nel caso in cui appaiano voci di costo</t>
        </r>
        <r>
          <rPr>
            <b/>
            <sz val="9"/>
            <color indexed="81"/>
            <rFont val="Tahoma"/>
            <family val="2"/>
          </rPr>
          <t xml:space="preserve"> non ammissibili</t>
        </r>
        <r>
          <rPr>
            <sz val="9"/>
            <color indexed="81"/>
            <rFont val="Tahoma"/>
            <family val="2"/>
          </rPr>
          <t>, è necessario inserire il valore dei soli importi ammissibili al finanziamento; in caso contrario, se tutto il costo è ammissibile, reinserire il Costo totale dell'investimento come da colonna C.
Vedi foglio di lavoro "Costo amm Inv"</t>
        </r>
      </text>
    </comment>
    <comment ref="G4" authorId="1">
      <text>
        <r>
          <rPr>
            <sz val="9"/>
            <color indexed="81"/>
            <rFont val="Tahoma"/>
            <family val="2"/>
          </rPr>
          <t>Ricavi INCREMENTALI riconducibili alla realizzazione dell'investimnto specifico (tanto aumenti dell'utenza che riduzione nei costi di gestione). Al netto IVA</t>
        </r>
        <r>
          <rPr>
            <sz val="8"/>
            <color indexed="81"/>
            <rFont val="Tahoma"/>
            <family val="2"/>
          </rPr>
          <t xml:space="preserve">
</t>
        </r>
      </text>
    </comment>
    <comment ref="C72" authorId="2">
      <text>
        <r>
          <rPr>
            <b/>
            <sz val="9"/>
            <color indexed="81"/>
            <rFont val="Tahoma"/>
            <family val="2"/>
          </rPr>
          <t>UVAL Visitatore:</t>
        </r>
        <r>
          <rPr>
            <sz val="9"/>
            <color indexed="81"/>
            <rFont val="Tahoma"/>
            <family val="2"/>
          </rPr>
          <t xml:space="preserve">
l'importo massimo non supera la differenza tra costi ammissibili e risultato operativo dell'investimento. Il gestore può mantenere un utile ragionevole nel periodo rilevante. Rif. REG n. 651/2014</t>
        </r>
      </text>
    </comment>
    <comment ref="D72" authorId="2">
      <text>
        <r>
          <rPr>
            <b/>
            <sz val="9"/>
            <color indexed="81"/>
            <rFont val="Tahoma"/>
            <family val="2"/>
          </rPr>
          <t>UVAL Visitatore:</t>
        </r>
        <r>
          <rPr>
            <sz val="9"/>
            <color indexed="81"/>
            <rFont val="Tahoma"/>
            <family val="2"/>
          </rPr>
          <t xml:space="preserve">
metodo alternativo per gli aiuti al di sotto del milione di euro. Rif. REG n. 651/2014</t>
        </r>
      </text>
    </comment>
    <comment ref="E72" authorId="1">
      <text>
        <r>
          <rPr>
            <sz val="9"/>
            <color indexed="81"/>
            <rFont val="Tahoma"/>
            <family val="2"/>
          </rPr>
          <t>viene considerato un utile ragionevole un tasso di rendimento del capitale non superiore al tasso swap pertinente maggiorato di un premio di 100 punti di base; Il tasso swap pertinente è il tasso swap la cui scadenza e valuta corrispondano alla durata e valuta dell’atto di incarico.
Rif. REG n. 651/2014</t>
        </r>
      </text>
    </comment>
  </commentList>
</comments>
</file>

<file path=xl/sharedStrings.xml><?xml version="1.0" encoding="utf-8"?>
<sst xmlns="http://schemas.openxmlformats.org/spreadsheetml/2006/main" count="156" uniqueCount="127">
  <si>
    <t>SCHEDA AIUTI PER LA CULTURA E LA CONSERVAZIONE DEL PATRIMONIO RIENTRANTI NEL REGOLAMENTO 651/2014</t>
  </si>
  <si>
    <t>CALCOLO DEL MASSIMO AIUTO CONSENTITO</t>
  </si>
  <si>
    <t>Modello con foglio di calcolo</t>
  </si>
  <si>
    <t>Documento per l’Amministrazione Regionale</t>
  </si>
  <si>
    <t>IRPET-REGIONE TOSCANA</t>
  </si>
  <si>
    <t>SCHEDA DI SETTORE: Aiuti per la cultura e la conservazioni del patrimonio (art.53)</t>
  </si>
  <si>
    <t>Obiettivo  e attività culturale</t>
  </si>
  <si>
    <t>Tipologia di aiuto</t>
  </si>
  <si>
    <t>Descrizione e finalità dell'operazione</t>
  </si>
  <si>
    <t>Aiuti agli investimenti: identificazione dell'operazione</t>
  </si>
  <si>
    <t>ANAGRAFICA</t>
  </si>
  <si>
    <t>Beneficiario finale</t>
  </si>
  <si>
    <t>Ente proprietario</t>
  </si>
  <si>
    <t xml:space="preserve">Ente di gestione </t>
  </si>
  <si>
    <t>Modalità di gestione</t>
  </si>
  <si>
    <t>Comune e provincia</t>
  </si>
  <si>
    <t>Durata di vita utile</t>
  </si>
  <si>
    <t>CARATTERISTICHE DELL'OPERAZIONE E FASE PROCEDURALE</t>
  </si>
  <si>
    <t>Caratteristiche strutturali e dimensionali dell'operazione</t>
  </si>
  <si>
    <t>Localizzazione</t>
  </si>
  <si>
    <t xml:space="preserve">Bacino di utenza/ potenziali beneficiari </t>
  </si>
  <si>
    <t>Stato di realizzazione dell'operazione</t>
  </si>
  <si>
    <t xml:space="preserve">Stato di avanzamento progettuale dell'opera </t>
  </si>
  <si>
    <t>Verifica di compatibilità ambientale</t>
  </si>
  <si>
    <t>Tipologia dell'operazione</t>
  </si>
  <si>
    <t>Natura dell'operazione</t>
  </si>
  <si>
    <t xml:space="preserve">Di cui già attuato % </t>
  </si>
  <si>
    <t xml:space="preserve">Di cui già appaltato % </t>
  </si>
  <si>
    <t>Eventuale progetto complessivo, riferimento e costo totale</t>
  </si>
  <si>
    <t>Aiuti al funzionamento: identificazione dell'operazione</t>
  </si>
  <si>
    <t>Unità di misura Euro</t>
  </si>
  <si>
    <t>Anni</t>
  </si>
  <si>
    <t>Utile ragionevole</t>
  </si>
  <si>
    <t>Ricavi da tariffe,canoni, prezzi di vendita dei servizi 
(A)</t>
  </si>
  <si>
    <t>Costi operativi di gestione (al netto degli ammortamenti e degli interessi sul debito) 
(B)</t>
  </si>
  <si>
    <t>Costi operativi: personale, acquisto di beni e servizi, manutenzione ordinaria e straordinaria, escluso interessi sul debito e ammortamento</t>
  </si>
  <si>
    <t>NOTA L'anno 0 è quello di avvio della gestione</t>
  </si>
  <si>
    <t xml:space="preserve">III - Foglio di calcolo </t>
  </si>
  <si>
    <t xml:space="preserve">Anni                                                           </t>
  </si>
  <si>
    <t>Tasso di attualizzazione</t>
  </si>
  <si>
    <t>Costi ammissibili attualizzati</t>
  </si>
  <si>
    <t>Valore Attuale</t>
  </si>
  <si>
    <t xml:space="preserve">IV - Foglio di risultati </t>
  </si>
  <si>
    <t>Importo massimo dell'aiuto</t>
  </si>
  <si>
    <t>80% del costo ammissibile attualizzato</t>
  </si>
  <si>
    <t>ATTENZIONE: nel caso in cui si tratti di  pubblicazione di musica e opere letterarie, l'importo massimo degli aiuti non supera né la differenza tra i costi ammissibili e le entrate attualizzate del progetto, nè il 70% dei costi ammissibili.</t>
  </si>
  <si>
    <t>70% del costo ammissibile attualizzato</t>
  </si>
  <si>
    <t>Importo massimo aiuto</t>
  </si>
  <si>
    <t xml:space="preserve">Entrate nette </t>
  </si>
  <si>
    <t xml:space="preserve">Anni                                                                 </t>
  </si>
  <si>
    <t>Costo dell'investimento 
(A)</t>
  </si>
  <si>
    <t>Costi operativi di gestione (al netto degli ammortamenti e degli interessi sul debito) 
(C)</t>
  </si>
  <si>
    <t xml:space="preserve">Anni                                                             </t>
  </si>
  <si>
    <t>Entrate nette 
(E-B) attualizzate</t>
  </si>
  <si>
    <t>Costo dell'investimento 
(B attualizzato)</t>
  </si>
  <si>
    <t>Valore attuale</t>
  </si>
  <si>
    <t>80% del Costo ammissibile attualizzato</t>
  </si>
  <si>
    <t>SCHEDA DI SETTORE</t>
  </si>
  <si>
    <t>STATO DI REALIZZAZIONE DELL'INTERVENTO</t>
  </si>
  <si>
    <t>TIPOLOGIA DELL'INTERVENTO</t>
  </si>
  <si>
    <t>STATO DI AVANZAMENTO PROGETTUALE</t>
  </si>
  <si>
    <t>Musei, archivi, biblioteche, centri o spazi culturali e artistici, teatri, teatri lirici, sale da concerto, altre organizzazioni del settore dello spettacolo dal vivo, cineteche, organizzazioni e istituzioni culturali e artistiche</t>
  </si>
  <si>
    <t>patrimonio culturale mobile e immobile, siti archeologici, monumenti, siti ed edifici sotrici, patrimonio naturale collegato direttamente al aptrimonio culturale</t>
  </si>
  <si>
    <t>patrimonio immateriale in tutte le sue forme</t>
  </si>
  <si>
    <t>eventi artistici o culturali, spettacoli, festival, mostre</t>
  </si>
  <si>
    <t>attività di educazione culturale e artistica</t>
  </si>
  <si>
    <t>scrittura, editing, produzione, distribuzione, digitalizzazione, pubblicazione di musica e opere letterarie, traduzioni</t>
  </si>
  <si>
    <t>Investimento</t>
  </si>
  <si>
    <t>Non ancora realizzato</t>
  </si>
  <si>
    <t>Completamento</t>
  </si>
  <si>
    <t>Intervento unitario, progetto organico</t>
  </si>
  <si>
    <t>Studio di fattibilità</t>
  </si>
  <si>
    <t>Applicazione di previsioni normative (indicare il rif normativo)</t>
  </si>
  <si>
    <t xml:space="preserve">Locale </t>
  </si>
  <si>
    <t>in economia</t>
  </si>
  <si>
    <t>Centro abitato</t>
  </si>
  <si>
    <t>Funzionamento</t>
  </si>
  <si>
    <t>In corso di realizzazione</t>
  </si>
  <si>
    <t>Ampliamento</t>
  </si>
  <si>
    <t>Lotto funzionale 1°</t>
  </si>
  <si>
    <t>Progetto preliminare</t>
  </si>
  <si>
    <t>Analisi ingegnerestica, chimica, territoriale dell'impatto dell'opera</t>
  </si>
  <si>
    <t>Regionale</t>
  </si>
  <si>
    <t>con azienda municipalizzata, prov o consortile</t>
  </si>
  <si>
    <t>Frazioni</t>
  </si>
  <si>
    <t>Già realizzato</t>
  </si>
  <si>
    <t>Ristrutturazione opera esistente</t>
  </si>
  <si>
    <t>Lotto funzionale 2°</t>
  </si>
  <si>
    <t>Progetto definitivo</t>
  </si>
  <si>
    <t>Definizione delle modalità per la mitigazione dell'opera</t>
  </si>
  <si>
    <t>Sovraregionale</t>
  </si>
  <si>
    <t>in concessione a privati</t>
  </si>
  <si>
    <t>Area rurale</t>
  </si>
  <si>
    <t>Nuova costruzione</t>
  </si>
  <si>
    <t>Lotto funzionale 3°</t>
  </si>
  <si>
    <t>Progetto esecutivo</t>
  </si>
  <si>
    <t>in concessione a enti o imprese pub</t>
  </si>
  <si>
    <t>Unità senza autonomia funzionale</t>
  </si>
  <si>
    <t>In fase di appalto</t>
  </si>
  <si>
    <t>II - Foglio di inserimento</t>
  </si>
  <si>
    <t xml:space="preserve">di cui Costo ammissibile al finanziamento. Dove tutto l'investimento è ammissibile reinserire il Costo totale   dell'investimento 
(B) </t>
  </si>
  <si>
    <t xml:space="preserve">di cui Costo ammissibile al finanziamento. Dove tutto l'investimento è ammissibile reinserire il Costo totale di gestione 
(D) </t>
  </si>
  <si>
    <t>a) i costi per la costruzione, l'ammodernamento, l'acquisizione, la conservazione o il miglioramento di infrastrutture se annualmente sono utilizzate a fini culturali per almeno l'80 % del tempo o della loro capacità;</t>
  </si>
  <si>
    <t>c) i costi necessari per la tutela, la conservazione, il restauro e la riqualificazione del patrimonio culturale materiale e immateriale, compresi i costi aggiuntivi per lo stoccaggio in condizioni appropriate, gli attrezzi speciali, i materiali e i costi relativi a documentazione, ricerca, digitalizzazione e pubblicazione;</t>
  </si>
  <si>
    <t>d) i costi sostenuti per rendere il patrimonio culturale meglio accessibile al pubblico, compresi i costi per la digitalizzazione e altre nuove tecnologie, i costi per migliorare l'accessibilità delle persone con esigenze particolari (in particolare, rampe e sollevatori per le persone disabili, indicazioni in braille e esposizioni interattive nei musei) e per la promozione della diversità culturale per quanto riguarda presentazioni, programmi e visitatori;</t>
  </si>
  <si>
    <t>e) i costi relativi a progetti e attività culturali, alla cooperazione, ai programmi di scambio e alle borse di studio, compresi i costi per le procedure di selezione, per la promozione e i costi direttamente imputabili al progetto.</t>
  </si>
  <si>
    <t>b) i costi di acquisizione, incluso il leasing, il trasferimento del possesso o la ricollocazione fisica del patrimonio culturale;</t>
  </si>
  <si>
    <t>Costo ammissibile al finanziamento sono la quota parte dei costi di gestione ammissibili secondo l’art.53 del Reg. 651/2014:</t>
  </si>
  <si>
    <t>a) i costi delle istituzioni culturali o dei siti del patrimonio collegati alle attività permanenti o periodiche — comprese mostre, spettacoli, eventi e attività culturali analoghe — che insorgono nel normale svolgimento dell'attività;</t>
  </si>
  <si>
    <t>b) i costi delle attività di educazione culturale e artistica e di sensibilizzazione sull'importanza della tutela e promozione della diversità delle espressioni culturali tramite programmi educativi e di sensibilizzazione del pubblico, compreso mediante l'uso delle nuove tecnologie;</t>
  </si>
  <si>
    <t>c) i costi per migliorare l'accesso del pubblico ai siti e alle attività delle istituzioni culturali e del patrimonio, compresi i costi di digitalizzazione e di utilizzo delle nuove tecnologie, nonché i costi di miglioramento dell'accessibilità per le persone con disabilità;</t>
  </si>
  <si>
    <t>d) i costi operativi collegati direttamente al progetto o all'attività culturale, quali la locazione o l'affitto di immobili e centri culturali, le spese di viaggio, i materiali e le forniture con attinenza diretta al progetto o all'attività culturale, le strutture architettoniche utilizzate per mostre e messe in scena, i prestiti, la locazione e l'ammortamento di strumenti, software e attrezzature, i costi per l'accesso a opere protette dal diritto d'autore e ad altri contenuti protetti da diritti di proprietà intellettuale, i costi di promozione e i costi direttamente imputabili al progetto o all'attività; i costi di ammortamento e di finanziamento sono ammissibili solo se non sono stati inclusi negli aiuti agli investimenti;</t>
  </si>
  <si>
    <t>e) le spese relative al personale impiegato nell'istituzione culturale o nel sito del patrimonio o per un progetto;</t>
  </si>
  <si>
    <t>f) i costi dei servizi di consulenza e di sostegno forniti da consulenti esterni e da fornitori di servizi, direttamente imputabili al progetto;</t>
  </si>
  <si>
    <t>g) nel caso di pubblicazione di musica e opere letterarie: costi per la pubblicazione di musica e opere letterarie, compresi i diritti d'autore, le spese di traduzione, redazione e altri costi editoriali (rilettura, correzione e revisione), i costi di impaginazione e di prestampa e i costi di stampa e di pubblicazione elettronica.</t>
  </si>
  <si>
    <t>Tassi swap validi dal 1.1.2015 al 30.6.2015</t>
  </si>
  <si>
    <t>EUR</t>
  </si>
  <si>
    <t xml:space="preserve"> +100 bsp</t>
  </si>
  <si>
    <t>tasso %</t>
  </si>
  <si>
    <t>Costo operativo di gestione 
(D attualizzato)</t>
  </si>
  <si>
    <t xml:space="preserve">di cui Costo ammissibile al finanziamento. Dove tutto il funzionamento è ammissibile reinserire i costi operativi di gestione                 
(C) </t>
  </si>
  <si>
    <t xml:space="preserve">Entrate nette attualizzate
 (A-C) </t>
  </si>
  <si>
    <r>
      <rPr>
        <b/>
        <sz val="11"/>
        <color theme="1"/>
        <rFont val="Arial Narrow"/>
        <family val="2"/>
      </rPr>
      <t>Attenzione:</t>
    </r>
    <r>
      <rPr>
        <sz val="11"/>
        <color theme="1"/>
        <rFont val="Arial Narrow"/>
        <family val="2"/>
      </rPr>
      <t xml:space="preserve"> sia che si tratti di un intervento unitario, di un lotto funzionale, o di un intervento senza autonomia funzionale, l'analisi, e quindi i dati richiesti, si riferiscono all'investimento complessivo, a prescindere dalla quota di cofinanziamento richiesta dal proponente. Nel caso in cui si tratti di un intervento senza autonomia funzionale è altresì necessario riferire l'analisi all'intero intervento complessivamente inteso.</t>
    </r>
  </si>
  <si>
    <t>Ricavi da tariffe, canoni, prezzi di vendita dei servizi 
(E)</t>
  </si>
  <si>
    <r>
      <t>Costi operativi</t>
    </r>
    <r>
      <rPr>
        <sz val="10"/>
        <color theme="1"/>
        <rFont val="Calibri"/>
        <family val="2"/>
        <scheme val="minor"/>
      </rPr>
      <t>: personale, acquisto di beni e servizi, manutenzione ordinaria e straordinaria, escluso interessi sul debito e ammortamento</t>
    </r>
  </si>
  <si>
    <r>
      <t>NOTA</t>
    </r>
    <r>
      <rPr>
        <sz val="10"/>
        <rFont val="Calibri"/>
        <family val="2"/>
        <scheme val="minor"/>
      </rPr>
      <t xml:space="preserve"> L'anno 0 è quello di avvio dell'investimento. Indicare l'anno di presunto inizio dei lavori. Il periodo di operatività è presumibilmente a seguire, indicare l'anno di avvio dell'operatività del servizio. </t>
    </r>
  </si>
  <si>
    <t>Costo ammissibile dell’investimento, sono la quota parte dei costi di investimento ammissibile secondo l’art.53 del Reg. 651/2014:</t>
  </si>
</sst>
</file>

<file path=xl/styles.xml><?xml version="1.0" encoding="utf-8"?>
<styleSheet xmlns="http://schemas.openxmlformats.org/spreadsheetml/2006/main">
  <numFmts count="1">
    <numFmt numFmtId="44" formatCode="_-&quot;€&quot;\ * #,##0.00_-;\-&quot;€&quot;\ * #,##0.00_-;_-&quot;€&quot;\ * &quot;-&quot;??_-;_-@_-"/>
  </numFmts>
  <fonts count="3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b/>
      <sz val="10"/>
      <name val="Arial"/>
      <family val="2"/>
    </font>
    <font>
      <b/>
      <sz val="9"/>
      <color indexed="81"/>
      <name val="Tahoma"/>
      <family val="2"/>
    </font>
    <font>
      <sz val="9"/>
      <color indexed="81"/>
      <name val="Tahoma"/>
      <family val="2"/>
    </font>
    <font>
      <sz val="8"/>
      <color indexed="81"/>
      <name val="Tahoma"/>
      <family val="2"/>
    </font>
    <font>
      <b/>
      <sz val="8"/>
      <color indexed="81"/>
      <name val="Tahoma"/>
      <family val="2"/>
    </font>
    <font>
      <b/>
      <sz val="10"/>
      <color theme="1"/>
      <name val="Calibri"/>
      <family val="2"/>
      <scheme val="minor"/>
    </font>
    <font>
      <sz val="9"/>
      <color indexed="81"/>
      <name val="Tahoma"/>
      <charset val="1"/>
    </font>
    <font>
      <b/>
      <sz val="9"/>
      <color indexed="81"/>
      <name val="Tahoma"/>
      <charset val="1"/>
    </font>
    <font>
      <b/>
      <sz val="20"/>
      <color rgb="FFFF0000"/>
      <name val="Calibri"/>
      <family val="2"/>
      <scheme val="minor"/>
    </font>
    <font>
      <b/>
      <sz val="16"/>
      <color theme="1"/>
      <name val="Arial Narrow"/>
      <family val="2"/>
    </font>
    <font>
      <b/>
      <sz val="14"/>
      <color theme="1"/>
      <name val="Arial Narrow"/>
      <family val="2"/>
    </font>
    <font>
      <sz val="11"/>
      <color theme="1"/>
      <name val="Arial Narrow"/>
      <family val="2"/>
    </font>
    <font>
      <b/>
      <sz val="10"/>
      <name val="Arial Narrow"/>
      <family val="2"/>
    </font>
    <font>
      <b/>
      <sz val="12"/>
      <color theme="1"/>
      <name val="Arial Narrow"/>
      <family val="2"/>
    </font>
    <font>
      <b/>
      <sz val="11"/>
      <color theme="1"/>
      <name val="Arial Narrow"/>
      <family val="2"/>
    </font>
    <font>
      <b/>
      <sz val="18"/>
      <color theme="1"/>
      <name val="Arial Narrow"/>
      <family val="2"/>
    </font>
    <font>
      <sz val="10"/>
      <color theme="1"/>
      <name val="Calibri"/>
      <family val="2"/>
      <scheme val="minor"/>
    </font>
    <font>
      <b/>
      <i/>
      <sz val="10"/>
      <color theme="1"/>
      <name val="Calibri"/>
      <family val="2"/>
      <scheme val="minor"/>
    </font>
    <font>
      <b/>
      <sz val="10"/>
      <name val="Calibri"/>
      <family val="2"/>
      <scheme val="minor"/>
    </font>
    <font>
      <sz val="10"/>
      <name val="Calibri"/>
      <family val="2"/>
      <scheme val="minor"/>
    </font>
    <font>
      <b/>
      <sz val="12"/>
      <name val="Calibri"/>
      <family val="2"/>
      <scheme val="minor"/>
    </font>
    <font>
      <b/>
      <sz val="9"/>
      <name val="Calibri"/>
      <family val="2"/>
      <scheme val="minor"/>
    </font>
    <font>
      <sz val="9"/>
      <name val="Calibri"/>
      <family val="2"/>
      <scheme val="minor"/>
    </font>
    <font>
      <sz val="9"/>
      <color theme="1"/>
      <name val="Calibri"/>
      <family val="2"/>
      <scheme val="minor"/>
    </font>
    <font>
      <sz val="9"/>
      <color rgb="FFFF0000"/>
      <name val="Calibri"/>
      <family val="2"/>
      <scheme val="minor"/>
    </font>
    <font>
      <sz val="12"/>
      <color theme="1"/>
      <name val="Calibri"/>
      <family val="2"/>
      <scheme val="minor"/>
    </font>
    <font>
      <b/>
      <sz val="16"/>
      <color rgb="FFFF0000"/>
      <name val="Calibri"/>
      <family val="2"/>
      <scheme val="minor"/>
    </font>
  </fonts>
  <fills count="9">
    <fill>
      <patternFill patternType="none"/>
    </fill>
    <fill>
      <patternFill patternType="gray125"/>
    </fill>
    <fill>
      <patternFill patternType="solid">
        <fgColor theme="8" tint="0.59999389629810485"/>
        <bgColor indexed="64"/>
      </patternFill>
    </fill>
    <fill>
      <patternFill patternType="solid">
        <fgColor rgb="FF92D050"/>
        <bgColor indexed="64"/>
      </patternFill>
    </fill>
    <fill>
      <patternFill patternType="solid">
        <fgColor rgb="FFFFFF00"/>
        <bgColor indexed="64"/>
      </patternFill>
    </fill>
    <fill>
      <patternFill patternType="solid">
        <fgColor indexed="13"/>
        <bgColor indexed="64"/>
      </patternFill>
    </fill>
    <fill>
      <patternFill patternType="solid">
        <fgColor theme="7" tint="0.39997558519241921"/>
        <bgColor indexed="64"/>
      </patternFill>
    </fill>
    <fill>
      <patternFill patternType="solid">
        <fgColor theme="9" tint="-0.249977111117893"/>
        <bgColor indexed="64"/>
      </patternFill>
    </fill>
    <fill>
      <patternFill patternType="solid">
        <fgColor indexed="22"/>
        <bgColor indexed="64"/>
      </patternFill>
    </fill>
  </fills>
  <borders count="10">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s>
  <cellStyleXfs count="2">
    <xf numFmtId="0" fontId="0" fillId="0" borderId="0"/>
    <xf numFmtId="44" fontId="1" fillId="0" borderId="0" applyFont="0" applyFill="0" applyBorder="0" applyAlignment="0" applyProtection="0"/>
  </cellStyleXfs>
  <cellXfs count="93">
    <xf numFmtId="0" fontId="0" fillId="0" borderId="0" xfId="0"/>
    <xf numFmtId="0" fontId="0" fillId="0" borderId="2" xfId="0" applyBorder="1"/>
    <xf numFmtId="0" fontId="9" fillId="2" borderId="2" xfId="0" applyFont="1" applyFill="1" applyBorder="1" applyAlignment="1">
      <alignment horizontal="center" vertical="center" wrapText="1"/>
    </xf>
    <xf numFmtId="0" fontId="9" fillId="0" borderId="2" xfId="0" applyFont="1" applyBorder="1" applyAlignment="1">
      <alignment horizontal="center" vertical="center" wrapText="1"/>
    </xf>
    <xf numFmtId="0" fontId="9" fillId="3" borderId="2" xfId="0" applyFont="1" applyFill="1" applyBorder="1" applyAlignment="1">
      <alignment horizontal="center" vertical="center" wrapText="1"/>
    </xf>
    <xf numFmtId="0" fontId="4" fillId="0" borderId="2" xfId="0" applyFont="1" applyBorder="1" applyAlignment="1">
      <alignment horizontal="center" vertical="center" wrapText="1"/>
    </xf>
    <xf numFmtId="0" fontId="4" fillId="4" borderId="2" xfId="0" applyFont="1" applyFill="1" applyBorder="1" applyAlignment="1">
      <alignment horizontal="center" vertical="center" wrapText="1"/>
    </xf>
    <xf numFmtId="0" fontId="9" fillId="4" borderId="2" xfId="0" applyFont="1" applyFill="1" applyBorder="1" applyAlignment="1">
      <alignment horizontal="center" vertical="center" wrapText="1"/>
    </xf>
    <xf numFmtId="0" fontId="4" fillId="0" borderId="0" xfId="0" applyFont="1" applyBorder="1" applyAlignment="1">
      <alignment horizontal="center" vertical="center" wrapText="1"/>
    </xf>
    <xf numFmtId="0" fontId="2" fillId="0" borderId="2" xfId="0" applyFont="1" applyBorder="1"/>
    <xf numFmtId="0" fontId="9" fillId="0" borderId="2" xfId="0" applyFont="1" applyFill="1" applyBorder="1" applyAlignment="1">
      <alignment horizontal="center" vertical="center" wrapText="1"/>
    </xf>
    <xf numFmtId="0" fontId="12" fillId="0" borderId="0" xfId="0" applyFont="1"/>
    <xf numFmtId="0" fontId="14" fillId="0" borderId="0" xfId="0" applyFont="1" applyAlignment="1"/>
    <xf numFmtId="0" fontId="15" fillId="0" borderId="0" xfId="0" applyFont="1"/>
    <xf numFmtId="0" fontId="16" fillId="0" borderId="2" xfId="0" applyFont="1" applyBorder="1" applyAlignment="1">
      <alignment wrapText="1"/>
    </xf>
    <xf numFmtId="0" fontId="15" fillId="0" borderId="2" xfId="0" applyFont="1" applyBorder="1" applyAlignment="1">
      <alignment wrapText="1"/>
    </xf>
    <xf numFmtId="0" fontId="15" fillId="0" borderId="2" xfId="0" applyFont="1" applyBorder="1"/>
    <xf numFmtId="0" fontId="17" fillId="0" borderId="0" xfId="0" applyFont="1" applyAlignment="1"/>
    <xf numFmtId="0" fontId="16" fillId="0" borderId="1" xfId="0" applyFont="1" applyBorder="1" applyAlignment="1">
      <alignment wrapText="1"/>
    </xf>
    <xf numFmtId="0" fontId="15" fillId="0" borderId="1" xfId="0" applyFont="1" applyBorder="1"/>
    <xf numFmtId="0" fontId="16" fillId="0" borderId="2" xfId="0" applyFont="1" applyBorder="1" applyAlignment="1"/>
    <xf numFmtId="0" fontId="19" fillId="0" borderId="0" xfId="0" applyFont="1" applyAlignment="1">
      <alignment wrapText="1"/>
    </xf>
    <xf numFmtId="0" fontId="20" fillId="0" borderId="0" xfId="0" applyFont="1"/>
    <xf numFmtId="0" fontId="4" fillId="0" borderId="0" xfId="0" applyFont="1"/>
    <xf numFmtId="0" fontId="20" fillId="0" borderId="0" xfId="0" applyFont="1" applyAlignment="1">
      <alignment horizontal="center" vertical="center" wrapText="1"/>
    </xf>
    <xf numFmtId="0" fontId="20" fillId="2" borderId="2" xfId="0" applyFont="1" applyFill="1" applyBorder="1"/>
    <xf numFmtId="0" fontId="9" fillId="0" borderId="2" xfId="0" applyFont="1" applyBorder="1" applyAlignment="1">
      <alignment horizontal="center"/>
    </xf>
    <xf numFmtId="4" fontId="20" fillId="2" borderId="2" xfId="0" applyNumberFormat="1" applyFont="1" applyFill="1" applyBorder="1"/>
    <xf numFmtId="4" fontId="20" fillId="3" borderId="2" xfId="0" applyNumberFormat="1" applyFont="1" applyFill="1" applyBorder="1"/>
    <xf numFmtId="0" fontId="9" fillId="0" borderId="0" xfId="0" applyFont="1"/>
    <xf numFmtId="0" fontId="20" fillId="0" borderId="2" xfId="0" applyFont="1" applyBorder="1"/>
    <xf numFmtId="4" fontId="20" fillId="0" borderId="2" xfId="0" applyNumberFormat="1" applyFont="1" applyBorder="1"/>
    <xf numFmtId="4" fontId="9" fillId="7" borderId="2" xfId="0" applyNumberFormat="1" applyFont="1" applyFill="1" applyBorder="1"/>
    <xf numFmtId="0" fontId="9" fillId="7" borderId="2" xfId="0" applyFont="1" applyFill="1" applyBorder="1"/>
    <xf numFmtId="3" fontId="20" fillId="0" borderId="2" xfId="0" applyNumberFormat="1" applyFont="1" applyFill="1" applyBorder="1"/>
    <xf numFmtId="3" fontId="20" fillId="0" borderId="2" xfId="0" applyNumberFormat="1" applyFont="1" applyBorder="1"/>
    <xf numFmtId="3" fontId="20" fillId="0" borderId="0" xfId="0" applyNumberFormat="1" applyFont="1" applyFill="1" applyBorder="1"/>
    <xf numFmtId="0" fontId="4" fillId="0" borderId="0" xfId="0" applyFont="1" applyBorder="1" applyAlignment="1">
      <alignment wrapText="1"/>
    </xf>
    <xf numFmtId="0" fontId="22" fillId="0" borderId="0" xfId="0" applyFont="1"/>
    <xf numFmtId="0" fontId="22" fillId="2" borderId="2" xfId="0" applyFont="1" applyFill="1" applyBorder="1" applyAlignment="1">
      <alignment horizontal="center" vertical="center" wrapText="1"/>
    </xf>
    <xf numFmtId="0" fontId="22" fillId="0" borderId="2" xfId="0" applyFont="1" applyBorder="1" applyAlignment="1">
      <alignment horizontal="center" vertical="center" wrapText="1"/>
    </xf>
    <xf numFmtId="0" fontId="22" fillId="3" borderId="2" xfId="0" applyFont="1" applyFill="1" applyBorder="1" applyAlignment="1">
      <alignment horizontal="center" vertical="center" wrapText="1"/>
    </xf>
    <xf numFmtId="0" fontId="22" fillId="4" borderId="2" xfId="0" applyFont="1" applyFill="1" applyBorder="1" applyAlignment="1">
      <alignment horizontal="center" vertical="center" wrapText="1"/>
    </xf>
    <xf numFmtId="0" fontId="22" fillId="0" borderId="2" xfId="0" applyFont="1" applyFill="1" applyBorder="1" applyAlignment="1">
      <alignment horizontal="center" vertical="center" wrapText="1"/>
    </xf>
    <xf numFmtId="0" fontId="20" fillId="0" borderId="0" xfId="0" applyFont="1" applyAlignment="1">
      <alignment vertical="top" wrapText="1"/>
    </xf>
    <xf numFmtId="0" fontId="24" fillId="0" borderId="0" xfId="0" applyFont="1" applyFill="1" applyBorder="1" applyAlignment="1">
      <alignment vertical="center"/>
    </xf>
    <xf numFmtId="0" fontId="25" fillId="8" borderId="2"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7" fillId="0" borderId="0" xfId="0" applyFont="1" applyAlignment="1">
      <alignment horizontal="center" vertical="center" wrapText="1"/>
    </xf>
    <xf numFmtId="0" fontId="26" fillId="0" borderId="0" xfId="0" applyFont="1" applyAlignment="1">
      <alignment horizontal="center" vertical="center" wrapText="1"/>
    </xf>
    <xf numFmtId="0" fontId="19" fillId="0" borderId="0" xfId="0" applyFont="1" applyAlignment="1">
      <alignment horizontal="center" wrapText="1"/>
    </xf>
    <xf numFmtId="0" fontId="14" fillId="0" borderId="0" xfId="0" applyFont="1" applyAlignment="1">
      <alignment horizontal="center"/>
    </xf>
    <xf numFmtId="0" fontId="18" fillId="0" borderId="0" xfId="0" applyFont="1" applyAlignment="1">
      <alignment horizontal="center"/>
    </xf>
    <xf numFmtId="0" fontId="17" fillId="6" borderId="3" xfId="0" applyFont="1" applyFill="1" applyBorder="1" applyAlignment="1">
      <alignment horizontal="center"/>
    </xf>
    <xf numFmtId="0" fontId="17" fillId="6" borderId="4" xfId="0" applyFont="1" applyFill="1" applyBorder="1" applyAlignment="1">
      <alignment horizontal="center"/>
    </xf>
    <xf numFmtId="0" fontId="13" fillId="3" borderId="3" xfId="0" applyFont="1" applyFill="1" applyBorder="1" applyAlignment="1">
      <alignment horizontal="center" wrapText="1"/>
    </xf>
    <xf numFmtId="0" fontId="13" fillId="3" borderId="4" xfId="0" applyFont="1" applyFill="1" applyBorder="1" applyAlignment="1">
      <alignment horizontal="center" wrapText="1"/>
    </xf>
    <xf numFmtId="0" fontId="13" fillId="4" borderId="3" xfId="0" applyFont="1" applyFill="1" applyBorder="1" applyAlignment="1">
      <alignment horizontal="center" wrapText="1"/>
    </xf>
    <xf numFmtId="0" fontId="13" fillId="4" borderId="4" xfId="0" applyFont="1" applyFill="1" applyBorder="1" applyAlignment="1">
      <alignment horizontal="center" wrapText="1"/>
    </xf>
    <xf numFmtId="0" fontId="17" fillId="6" borderId="8" xfId="0" applyFont="1" applyFill="1" applyBorder="1" applyAlignment="1">
      <alignment horizontal="center"/>
    </xf>
    <xf numFmtId="0" fontId="9" fillId="7" borderId="5" xfId="0" applyFont="1" applyFill="1" applyBorder="1" applyAlignment="1">
      <alignment horizontal="center"/>
    </xf>
    <xf numFmtId="0" fontId="9" fillId="7" borderId="6" xfId="0" applyFont="1" applyFill="1" applyBorder="1" applyAlignment="1">
      <alignment horizontal="center"/>
    </xf>
    <xf numFmtId="0" fontId="3" fillId="4" borderId="5" xfId="0" applyFont="1" applyFill="1" applyBorder="1" applyAlignment="1">
      <alignment horizontal="center" vertical="center"/>
    </xf>
    <xf numFmtId="0" fontId="3" fillId="4" borderId="7" xfId="0" applyFont="1" applyFill="1" applyBorder="1" applyAlignment="1">
      <alignment horizontal="center" vertical="center"/>
    </xf>
    <xf numFmtId="0" fontId="3" fillId="4" borderId="6" xfId="0" applyFont="1" applyFill="1" applyBorder="1" applyAlignment="1">
      <alignment horizontal="center" vertical="center"/>
    </xf>
    <xf numFmtId="0" fontId="3" fillId="4" borderId="5" xfId="0" applyFont="1" applyFill="1" applyBorder="1" applyAlignment="1">
      <alignment horizontal="center"/>
    </xf>
    <xf numFmtId="0" fontId="3" fillId="4" borderId="7" xfId="0" applyFont="1" applyFill="1" applyBorder="1" applyAlignment="1">
      <alignment horizontal="center"/>
    </xf>
    <xf numFmtId="0" fontId="3" fillId="4" borderId="6" xfId="0" applyFont="1" applyFill="1" applyBorder="1" applyAlignment="1">
      <alignment horizontal="center"/>
    </xf>
    <xf numFmtId="0" fontId="21" fillId="0" borderId="0" xfId="0" applyFont="1" applyAlignment="1">
      <alignment horizontal="left" vertical="top" wrapText="1"/>
    </xf>
    <xf numFmtId="0" fontId="4" fillId="0" borderId="5"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22" fillId="0" borderId="0" xfId="0" applyFont="1" applyAlignment="1">
      <alignment horizontal="left" wrapText="1"/>
    </xf>
    <xf numFmtId="0" fontId="22" fillId="0" borderId="0" xfId="0" applyFont="1" applyBorder="1" applyAlignment="1">
      <alignment horizontal="left" vertical="center" wrapText="1"/>
    </xf>
    <xf numFmtId="0" fontId="24" fillId="5" borderId="5" xfId="0" applyFont="1" applyFill="1" applyBorder="1" applyAlignment="1">
      <alignment horizontal="center" vertical="center"/>
    </xf>
    <xf numFmtId="0" fontId="24" fillId="5" borderId="7" xfId="0" applyFont="1" applyFill="1" applyBorder="1" applyAlignment="1">
      <alignment horizontal="center" vertical="center"/>
    </xf>
    <xf numFmtId="0" fontId="24" fillId="5" borderId="6" xfId="0" applyFont="1" applyFill="1" applyBorder="1" applyAlignment="1">
      <alignment horizontal="center" vertical="center"/>
    </xf>
    <xf numFmtId="44" fontId="26" fillId="0" borderId="2" xfId="1" applyFont="1" applyBorder="1" applyAlignment="1">
      <alignment horizontal="center" vertical="center" wrapText="1"/>
    </xf>
    <xf numFmtId="20" fontId="26" fillId="0" borderId="2" xfId="0" applyNumberFormat="1" applyFont="1" applyFill="1" applyBorder="1" applyAlignment="1">
      <alignment horizontal="center" vertical="center" wrapText="1"/>
    </xf>
    <xf numFmtId="44" fontId="27" fillId="0" borderId="2" xfId="1" applyFont="1" applyBorder="1" applyAlignment="1">
      <alignment horizontal="center" vertical="center" wrapText="1"/>
    </xf>
    <xf numFmtId="0" fontId="26" fillId="0" borderId="2" xfId="0" applyFont="1" applyBorder="1" applyAlignment="1">
      <alignment horizontal="center" vertical="center" wrapText="1"/>
    </xf>
    <xf numFmtId="0" fontId="26" fillId="0" borderId="2" xfId="0" applyFont="1" applyFill="1" applyBorder="1" applyAlignment="1">
      <alignment horizontal="center" vertical="center" wrapText="1"/>
    </xf>
    <xf numFmtId="0" fontId="27" fillId="0" borderId="2" xfId="0" applyFont="1" applyBorder="1" applyAlignment="1">
      <alignment horizontal="center" vertical="center" wrapText="1"/>
    </xf>
    <xf numFmtId="21" fontId="26" fillId="0" borderId="2" xfId="0" applyNumberFormat="1" applyFont="1" applyFill="1" applyBorder="1" applyAlignment="1">
      <alignment horizontal="center" vertical="center" wrapText="1"/>
    </xf>
    <xf numFmtId="0" fontId="28" fillId="0" borderId="2" xfId="0" applyFont="1" applyFill="1" applyBorder="1" applyAlignment="1">
      <alignment horizontal="center" vertical="center" wrapText="1"/>
    </xf>
    <xf numFmtId="0" fontId="29" fillId="0" borderId="0" xfId="0" applyFont="1" applyAlignment="1">
      <alignment horizontal="left" vertical="center" wrapText="1"/>
    </xf>
    <xf numFmtId="0" fontId="3" fillId="0" borderId="0" xfId="0" applyFont="1" applyAlignment="1">
      <alignment vertical="top" wrapText="1"/>
    </xf>
    <xf numFmtId="0" fontId="29" fillId="0" borderId="0" xfId="0" applyFont="1" applyAlignment="1">
      <alignment horizontal="left" vertical="center"/>
    </xf>
    <xf numFmtId="0" fontId="3" fillId="0" borderId="0" xfId="0" applyFont="1" applyAlignment="1">
      <alignment horizontal="left" vertical="top" wrapText="1"/>
    </xf>
    <xf numFmtId="0" fontId="29" fillId="0" borderId="0" xfId="0" applyFont="1" applyAlignment="1">
      <alignment horizontal="left" vertical="top"/>
    </xf>
    <xf numFmtId="0" fontId="30" fillId="0" borderId="0" xfId="0" applyFont="1" applyAlignment="1">
      <alignment horizontal="center" vertical="top" wrapText="1"/>
    </xf>
    <xf numFmtId="0" fontId="15" fillId="0" borderId="9" xfId="0" applyFont="1" applyBorder="1" applyAlignment="1">
      <alignment vertical="top" wrapText="1"/>
    </xf>
    <xf numFmtId="0" fontId="15" fillId="0" borderId="0" xfId="0" applyFont="1" applyAlignment="1">
      <alignment vertical="top"/>
    </xf>
  </cellXfs>
  <cellStyles count="2">
    <cellStyle name="Normale" xfId="0" builtinId="0"/>
    <cellStyle name="Valuta"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I9"/>
  <sheetViews>
    <sheetView tabSelected="1" workbookViewId="0">
      <selection activeCell="A9" sqref="A9:G9"/>
    </sheetView>
  </sheetViews>
  <sheetFormatPr defaultRowHeight="15"/>
  <cols>
    <col min="1" max="1" width="11.5703125" customWidth="1"/>
    <col min="5" max="5" width="12.28515625" customWidth="1"/>
    <col min="6" max="6" width="15.5703125" customWidth="1"/>
    <col min="7" max="7" width="13.85546875" customWidth="1"/>
    <col min="8" max="8" width="11.28515625" customWidth="1"/>
    <col min="9" max="9" width="16.140625" hidden="1" customWidth="1"/>
  </cols>
  <sheetData>
    <row r="1" spans="1:9" ht="69" customHeight="1">
      <c r="A1" s="50" t="s">
        <v>0</v>
      </c>
      <c r="B1" s="50"/>
      <c r="C1" s="50"/>
      <c r="D1" s="50"/>
      <c r="E1" s="50"/>
      <c r="F1" s="50"/>
      <c r="G1" s="50"/>
      <c r="H1" s="21"/>
      <c r="I1" s="21"/>
    </row>
    <row r="3" spans="1:9" ht="18">
      <c r="A3" s="51" t="s">
        <v>1</v>
      </c>
      <c r="B3" s="51"/>
      <c r="C3" s="51"/>
      <c r="D3" s="51"/>
      <c r="E3" s="51"/>
      <c r="F3" s="51"/>
      <c r="G3" s="51"/>
    </row>
    <row r="4" spans="1:9" ht="16.5">
      <c r="B4" s="13"/>
      <c r="C4" s="13"/>
      <c r="D4" s="13"/>
      <c r="E4" s="13"/>
      <c r="F4" s="13"/>
    </row>
    <row r="5" spans="1:9" ht="18.75" customHeight="1">
      <c r="A5" s="51" t="s">
        <v>2</v>
      </c>
      <c r="B5" s="51"/>
      <c r="C5" s="51"/>
      <c r="D5" s="51"/>
      <c r="E5" s="51"/>
      <c r="F5" s="51"/>
      <c r="G5" s="51"/>
    </row>
    <row r="6" spans="1:9" ht="16.5">
      <c r="B6" s="13"/>
      <c r="C6" s="13"/>
      <c r="D6" s="13"/>
      <c r="E6" s="13"/>
      <c r="F6" s="13"/>
    </row>
    <row r="7" spans="1:9" ht="16.5">
      <c r="B7" s="13"/>
      <c r="C7" s="13"/>
      <c r="D7" s="13"/>
      <c r="E7" s="13"/>
      <c r="F7" s="13"/>
    </row>
    <row r="8" spans="1:9" ht="16.5">
      <c r="A8" s="52" t="s">
        <v>3</v>
      </c>
      <c r="B8" s="52"/>
      <c r="C8" s="52"/>
      <c r="D8" s="52"/>
      <c r="E8" s="52"/>
      <c r="F8" s="52"/>
      <c r="G8" s="52"/>
    </row>
    <row r="9" spans="1:9" ht="16.5">
      <c r="A9" s="52" t="s">
        <v>4</v>
      </c>
      <c r="B9" s="52"/>
      <c r="C9" s="52"/>
      <c r="D9" s="52"/>
      <c r="E9" s="52"/>
      <c r="F9" s="52"/>
      <c r="G9" s="52"/>
    </row>
  </sheetData>
  <mergeCells count="5">
    <mergeCell ref="A1:G1"/>
    <mergeCell ref="A3:G3"/>
    <mergeCell ref="A5:G5"/>
    <mergeCell ref="A8:G8"/>
    <mergeCell ref="A9:G9"/>
  </mergeCells>
  <printOptions horizontalCentered="1" verticalCentered="1"/>
  <pageMargins left="0.9055118110236221" right="0.9055118110236221" top="1.1417322834645669"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dimension ref="A1:G38"/>
  <sheetViews>
    <sheetView tabSelected="1" topLeftCell="A13" workbookViewId="0">
      <selection activeCell="A9" sqref="A9:G9"/>
    </sheetView>
  </sheetViews>
  <sheetFormatPr defaultRowHeight="16.5"/>
  <cols>
    <col min="1" max="1" width="46.28515625" style="13" bestFit="1" customWidth="1"/>
    <col min="2" max="2" width="40.140625" style="13" bestFit="1" customWidth="1"/>
    <col min="3" max="16384" width="9.140625" style="13"/>
  </cols>
  <sheetData>
    <row r="1" spans="1:7" ht="42.75" customHeight="1" thickBot="1">
      <c r="A1" s="57" t="s">
        <v>5</v>
      </c>
      <c r="B1" s="58"/>
      <c r="C1" s="12"/>
      <c r="D1" s="12"/>
      <c r="E1" s="12"/>
      <c r="F1" s="12"/>
      <c r="G1" s="12"/>
    </row>
    <row r="3" spans="1:7" ht="49.5">
      <c r="A3" s="14" t="s">
        <v>6</v>
      </c>
      <c r="B3" s="15" t="s">
        <v>66</v>
      </c>
    </row>
    <row r="4" spans="1:7">
      <c r="A4" s="14" t="s">
        <v>7</v>
      </c>
      <c r="B4" s="16" t="s">
        <v>76</v>
      </c>
    </row>
    <row r="5" spans="1:7">
      <c r="A5" s="14" t="s">
        <v>8</v>
      </c>
      <c r="B5" s="16"/>
    </row>
    <row r="7" spans="1:7" ht="17.25" thickBot="1"/>
    <row r="8" spans="1:7" ht="21" thickBot="1">
      <c r="A8" s="55" t="s">
        <v>9</v>
      </c>
      <c r="B8" s="56"/>
      <c r="C8" s="12"/>
      <c r="D8" s="12"/>
      <c r="E8" s="12"/>
      <c r="F8" s="12"/>
      <c r="G8" s="12"/>
    </row>
    <row r="9" spans="1:7">
      <c r="A9" s="59" t="s">
        <v>10</v>
      </c>
      <c r="B9" s="59"/>
      <c r="C9" s="17"/>
      <c r="D9" s="17"/>
      <c r="E9" s="17"/>
      <c r="F9" s="17"/>
      <c r="G9" s="17"/>
    </row>
    <row r="10" spans="1:7">
      <c r="A10" s="18" t="s">
        <v>11</v>
      </c>
      <c r="B10" s="19"/>
    </row>
    <row r="11" spans="1:7">
      <c r="A11" s="14" t="s">
        <v>12</v>
      </c>
      <c r="B11" s="16"/>
    </row>
    <row r="12" spans="1:7">
      <c r="A12" s="14" t="s">
        <v>13</v>
      </c>
      <c r="B12" s="16"/>
    </row>
    <row r="13" spans="1:7">
      <c r="A13" s="14" t="s">
        <v>14</v>
      </c>
      <c r="B13" s="16" t="s">
        <v>83</v>
      </c>
    </row>
    <row r="14" spans="1:7">
      <c r="A14" s="14" t="s">
        <v>15</v>
      </c>
      <c r="B14" s="16"/>
    </row>
    <row r="15" spans="1:7">
      <c r="A15" s="18" t="s">
        <v>16</v>
      </c>
      <c r="B15" s="16">
        <v>13</v>
      </c>
    </row>
    <row r="16" spans="1:7" s="92" customFormat="1" ht="69" customHeight="1">
      <c r="A16" s="91" t="s">
        <v>122</v>
      </c>
      <c r="B16" s="91"/>
    </row>
    <row r="17" spans="1:2" ht="9.75" customHeight="1" thickBot="1"/>
    <row r="18" spans="1:2" ht="17.25" thickBot="1">
      <c r="A18" s="53" t="s">
        <v>17</v>
      </c>
      <c r="B18" s="54"/>
    </row>
    <row r="19" spans="1:2">
      <c r="A19" s="18" t="s">
        <v>18</v>
      </c>
      <c r="B19" s="19"/>
    </row>
    <row r="20" spans="1:2">
      <c r="A20" s="14" t="s">
        <v>19</v>
      </c>
      <c r="B20" s="16"/>
    </row>
    <row r="21" spans="1:2">
      <c r="A21" s="14" t="s">
        <v>20</v>
      </c>
      <c r="B21" s="16" t="s">
        <v>82</v>
      </c>
    </row>
    <row r="22" spans="1:2">
      <c r="A22" s="14" t="s">
        <v>21</v>
      </c>
      <c r="B22" s="16" t="s">
        <v>68</v>
      </c>
    </row>
    <row r="23" spans="1:2">
      <c r="A23" s="14" t="s">
        <v>22</v>
      </c>
      <c r="B23" s="16" t="s">
        <v>88</v>
      </c>
    </row>
    <row r="24" spans="1:2">
      <c r="A24" s="14" t="s">
        <v>23</v>
      </c>
      <c r="B24" s="16"/>
    </row>
    <row r="25" spans="1:2">
      <c r="A25" s="14" t="s">
        <v>24</v>
      </c>
      <c r="B25" s="16" t="s">
        <v>69</v>
      </c>
    </row>
    <row r="26" spans="1:2">
      <c r="A26" s="14" t="s">
        <v>25</v>
      </c>
      <c r="B26" s="16" t="s">
        <v>79</v>
      </c>
    </row>
    <row r="27" spans="1:2">
      <c r="A27" s="20" t="s">
        <v>26</v>
      </c>
      <c r="B27" s="16"/>
    </row>
    <row r="28" spans="1:2">
      <c r="A28" s="14" t="s">
        <v>27</v>
      </c>
      <c r="B28" s="16"/>
    </row>
    <row r="29" spans="1:2">
      <c r="A29" s="14" t="s">
        <v>28</v>
      </c>
      <c r="B29" s="16"/>
    </row>
    <row r="30" spans="1:2" ht="11.25" customHeight="1"/>
    <row r="31" spans="1:2" ht="21" customHeight="1" thickBot="1"/>
    <row r="32" spans="1:2" ht="21.75" customHeight="1" thickBot="1">
      <c r="A32" s="55" t="s">
        <v>29</v>
      </c>
      <c r="B32" s="56"/>
    </row>
    <row r="33" spans="1:2" ht="17.25" thickBot="1">
      <c r="A33" s="53" t="s">
        <v>10</v>
      </c>
      <c r="B33" s="54"/>
    </row>
    <row r="34" spans="1:2">
      <c r="A34" s="14" t="s">
        <v>12</v>
      </c>
      <c r="B34" s="16"/>
    </row>
    <row r="35" spans="1:2">
      <c r="A35" s="14" t="s">
        <v>13</v>
      </c>
      <c r="B35" s="16"/>
    </row>
    <row r="36" spans="1:2">
      <c r="A36" s="14" t="s">
        <v>14</v>
      </c>
      <c r="B36" s="16" t="s">
        <v>74</v>
      </c>
    </row>
    <row r="37" spans="1:2">
      <c r="A37" s="14" t="s">
        <v>15</v>
      </c>
      <c r="B37" s="16"/>
    </row>
    <row r="38" spans="1:2">
      <c r="A38" s="18" t="s">
        <v>16</v>
      </c>
      <c r="B38" s="16">
        <v>10</v>
      </c>
    </row>
  </sheetData>
  <mergeCells count="7">
    <mergeCell ref="A18:B18"/>
    <mergeCell ref="A33:B33"/>
    <mergeCell ref="A32:B32"/>
    <mergeCell ref="A16:B16"/>
    <mergeCell ref="A1:B1"/>
    <mergeCell ref="A8:B8"/>
    <mergeCell ref="A9:B9"/>
  </mergeCells>
  <pageMargins left="0.7" right="0.7" top="0.75" bottom="0.75" header="0.3" footer="0.3"/>
  <pageSetup paperSize="9" orientation="portrait" r:id="rId1"/>
  <legacyDrawing r:id="rId2"/>
  <extLst xmlns:x14="http://schemas.microsoft.com/office/spreadsheetml/2009/9/main">
    <ext uri="{CCE6A557-97BC-4b89-ADB6-D9C93CAAB3DF}">
      <x14:dataValidations xmlns:xm="http://schemas.microsoft.com/office/excel/2006/main" count="8">
        <x14:dataValidation type="list" allowBlank="1" showInputMessage="1" showErrorMessage="1">
          <x14:formula1>
            <xm:f>'dati tendine'!$A$2:$A$7</xm:f>
          </x14:formula1>
          <xm:sqref>B3</xm:sqref>
        </x14:dataValidation>
        <x14:dataValidation type="list" allowBlank="1" showInputMessage="1" showErrorMessage="1">
          <x14:formula1>
            <xm:f>'dati tendine'!$B$2:$B$3</xm:f>
          </x14:formula1>
          <xm:sqref>B4</xm:sqref>
        </x14:dataValidation>
        <x14:dataValidation type="list" allowBlank="1" showInputMessage="1" showErrorMessage="1">
          <x14:formula1>
            <xm:f>'dati tendine'!$I$2:$I$5</xm:f>
          </x14:formula1>
          <xm:sqref>B13 B36</xm:sqref>
        </x14:dataValidation>
        <x14:dataValidation type="list" allowBlank="1" showInputMessage="1" showErrorMessage="1">
          <x14:formula1>
            <xm:f>'dati tendine'!$H$2:$H$4</xm:f>
          </x14:formula1>
          <xm:sqref>B21</xm:sqref>
        </x14:dataValidation>
        <x14:dataValidation type="list" allowBlank="1" showInputMessage="1" showErrorMessage="1">
          <x14:formula1>
            <xm:f>'dati tendine'!$C$2:$C$4</xm:f>
          </x14:formula1>
          <xm:sqref>B22</xm:sqref>
        </x14:dataValidation>
        <x14:dataValidation type="list" allowBlank="1" showInputMessage="1" showErrorMessage="1">
          <x14:formula1>
            <xm:f>'dati tendine'!$F$2:$F$6</xm:f>
          </x14:formula1>
          <xm:sqref>B23</xm:sqref>
        </x14:dataValidation>
        <x14:dataValidation type="list" allowBlank="1" showInputMessage="1" showErrorMessage="1">
          <x14:formula1>
            <xm:f>'dati tendine'!$D$2:$D$5</xm:f>
          </x14:formula1>
          <xm:sqref>B25</xm:sqref>
        </x14:dataValidation>
        <x14:dataValidation type="list" allowBlank="1" showInputMessage="1" showErrorMessage="1">
          <x14:formula1>
            <xm:f>'dati tendine'!$E$2:$E$6</xm:f>
          </x14:formula1>
          <xm:sqref>B26</xm:sqref>
        </x14:dataValidation>
      </x14:dataValidations>
    </ext>
  </extLst>
</worksheet>
</file>

<file path=xl/worksheets/sheet3.xml><?xml version="1.0" encoding="utf-8"?>
<worksheet xmlns="http://schemas.openxmlformats.org/spreadsheetml/2006/main" xmlns:r="http://schemas.openxmlformats.org/officeDocument/2006/relationships">
  <dimension ref="A1:F82"/>
  <sheetViews>
    <sheetView tabSelected="1" topLeftCell="A10" workbookViewId="0">
      <selection activeCell="A9" sqref="A9:G9"/>
    </sheetView>
  </sheetViews>
  <sheetFormatPr defaultRowHeight="12.75"/>
  <cols>
    <col min="1" max="1" width="17.5703125" style="22" customWidth="1"/>
    <col min="2" max="2" width="13.42578125" style="22" customWidth="1"/>
    <col min="3" max="4" width="17.5703125" style="22" customWidth="1"/>
    <col min="5" max="5" width="20.7109375" style="22" customWidth="1"/>
    <col min="6" max="6" width="17.42578125" style="22" customWidth="1"/>
    <col min="7" max="7" width="12.140625" style="22" customWidth="1"/>
    <col min="8" max="16384" width="9.140625" style="22"/>
  </cols>
  <sheetData>
    <row r="1" spans="1:6" ht="15.75">
      <c r="A1" s="62" t="s">
        <v>99</v>
      </c>
      <c r="B1" s="63"/>
      <c r="C1" s="63"/>
      <c r="D1" s="63"/>
      <c r="E1" s="64"/>
    </row>
    <row r="3" spans="1:6">
      <c r="A3" s="23" t="s">
        <v>30</v>
      </c>
    </row>
    <row r="4" spans="1:6" ht="89.25">
      <c r="A4" s="2" t="s">
        <v>31</v>
      </c>
      <c r="B4" s="3"/>
      <c r="C4" s="2" t="s">
        <v>33</v>
      </c>
      <c r="D4" s="2" t="s">
        <v>34</v>
      </c>
      <c r="E4" s="4" t="s">
        <v>120</v>
      </c>
      <c r="F4" s="24"/>
    </row>
    <row r="5" spans="1:6">
      <c r="A5" s="25"/>
      <c r="B5" s="26">
        <v>0</v>
      </c>
      <c r="C5" s="27"/>
      <c r="D5" s="27"/>
      <c r="E5" s="28"/>
    </row>
    <row r="6" spans="1:6">
      <c r="A6" s="25"/>
      <c r="B6" s="26">
        <v>1</v>
      </c>
      <c r="C6" s="27"/>
      <c r="D6" s="27"/>
      <c r="E6" s="28"/>
    </row>
    <row r="7" spans="1:6">
      <c r="A7" s="25"/>
      <c r="B7" s="26">
        <v>2</v>
      </c>
      <c r="C7" s="27"/>
      <c r="D7" s="27"/>
      <c r="E7" s="28"/>
    </row>
    <row r="8" spans="1:6">
      <c r="A8" s="25"/>
      <c r="B8" s="26">
        <v>3</v>
      </c>
      <c r="C8" s="27"/>
      <c r="D8" s="27"/>
      <c r="E8" s="28"/>
    </row>
    <row r="9" spans="1:6">
      <c r="A9" s="25"/>
      <c r="B9" s="26">
        <v>4</v>
      </c>
      <c r="C9" s="27"/>
      <c r="D9" s="27"/>
      <c r="E9" s="28"/>
    </row>
    <row r="10" spans="1:6">
      <c r="A10" s="25"/>
      <c r="B10" s="26">
        <v>5</v>
      </c>
      <c r="C10" s="27"/>
      <c r="D10" s="27"/>
      <c r="E10" s="28"/>
    </row>
    <row r="11" spans="1:6">
      <c r="A11" s="25"/>
      <c r="B11" s="26">
        <v>6</v>
      </c>
      <c r="C11" s="27"/>
      <c r="D11" s="27"/>
      <c r="E11" s="28"/>
    </row>
    <row r="12" spans="1:6">
      <c r="A12" s="25"/>
      <c r="B12" s="26">
        <v>7</v>
      </c>
      <c r="C12" s="27"/>
      <c r="D12" s="27"/>
      <c r="E12" s="28"/>
    </row>
    <row r="13" spans="1:6">
      <c r="A13" s="25"/>
      <c r="B13" s="26">
        <v>8</v>
      </c>
      <c r="C13" s="27"/>
      <c r="D13" s="27"/>
      <c r="E13" s="28"/>
    </row>
    <row r="14" spans="1:6">
      <c r="A14" s="25"/>
      <c r="B14" s="26">
        <v>9</v>
      </c>
      <c r="C14" s="27"/>
      <c r="D14" s="27"/>
      <c r="E14" s="28"/>
    </row>
    <row r="15" spans="1:6">
      <c r="A15" s="25"/>
      <c r="B15" s="26">
        <v>10</v>
      </c>
      <c r="C15" s="27"/>
      <c r="D15" s="27"/>
      <c r="E15" s="28"/>
    </row>
    <row r="16" spans="1:6">
      <c r="A16" s="25"/>
      <c r="B16" s="26">
        <v>11</v>
      </c>
      <c r="C16" s="27"/>
      <c r="D16" s="27"/>
      <c r="E16" s="28"/>
    </row>
    <row r="17" spans="1:5">
      <c r="A17" s="25"/>
      <c r="B17" s="26">
        <v>12</v>
      </c>
      <c r="C17" s="27"/>
      <c r="D17" s="27"/>
      <c r="E17" s="28"/>
    </row>
    <row r="18" spans="1:5">
      <c r="A18" s="25"/>
      <c r="B18" s="26">
        <v>13</v>
      </c>
      <c r="C18" s="27"/>
      <c r="D18" s="27"/>
      <c r="E18" s="28"/>
    </row>
    <row r="19" spans="1:5">
      <c r="A19" s="25"/>
      <c r="B19" s="26">
        <v>14</v>
      </c>
      <c r="C19" s="27"/>
      <c r="D19" s="27"/>
      <c r="E19" s="28"/>
    </row>
    <row r="20" spans="1:5">
      <c r="A20" s="25"/>
      <c r="B20" s="26">
        <v>15</v>
      </c>
      <c r="C20" s="27"/>
      <c r="D20" s="27"/>
      <c r="E20" s="28"/>
    </row>
    <row r="21" spans="1:5">
      <c r="A21" s="25"/>
      <c r="B21" s="26">
        <v>16</v>
      </c>
      <c r="C21" s="27"/>
      <c r="D21" s="27"/>
      <c r="E21" s="28"/>
    </row>
    <row r="22" spans="1:5">
      <c r="A22" s="25"/>
      <c r="B22" s="26">
        <v>17</v>
      </c>
      <c r="C22" s="27"/>
      <c r="D22" s="27"/>
      <c r="E22" s="28"/>
    </row>
    <row r="23" spans="1:5">
      <c r="A23" s="25"/>
      <c r="B23" s="26">
        <v>18</v>
      </c>
      <c r="C23" s="27"/>
      <c r="D23" s="27"/>
      <c r="E23" s="28"/>
    </row>
    <row r="24" spans="1:5">
      <c r="A24" s="25"/>
      <c r="B24" s="26">
        <v>19</v>
      </c>
      <c r="C24" s="27"/>
      <c r="D24" s="27"/>
      <c r="E24" s="28"/>
    </row>
    <row r="25" spans="1:5">
      <c r="A25" s="25"/>
      <c r="B25" s="26">
        <v>20</v>
      </c>
      <c r="C25" s="27"/>
      <c r="D25" s="27"/>
      <c r="E25" s="28"/>
    </row>
    <row r="26" spans="1:5">
      <c r="A26" s="25"/>
      <c r="B26" s="26">
        <v>21</v>
      </c>
      <c r="C26" s="27"/>
      <c r="D26" s="27"/>
      <c r="E26" s="28"/>
    </row>
    <row r="27" spans="1:5">
      <c r="A27" s="25"/>
      <c r="B27" s="26">
        <v>22</v>
      </c>
      <c r="C27" s="27"/>
      <c r="D27" s="27"/>
      <c r="E27" s="28"/>
    </row>
    <row r="28" spans="1:5">
      <c r="A28" s="25"/>
      <c r="B28" s="26">
        <v>23</v>
      </c>
      <c r="C28" s="27"/>
      <c r="D28" s="27"/>
      <c r="E28" s="28"/>
    </row>
    <row r="29" spans="1:5">
      <c r="A29" s="25"/>
      <c r="B29" s="26">
        <v>24</v>
      </c>
      <c r="C29" s="27"/>
      <c r="D29" s="27"/>
      <c r="E29" s="28"/>
    </row>
    <row r="30" spans="1:5">
      <c r="A30" s="25"/>
      <c r="B30" s="26">
        <v>25</v>
      </c>
      <c r="C30" s="27"/>
      <c r="D30" s="27"/>
      <c r="E30" s="28"/>
    </row>
    <row r="32" spans="1:5" ht="32.25" customHeight="1">
      <c r="A32" s="68" t="s">
        <v>35</v>
      </c>
      <c r="B32" s="68"/>
      <c r="C32" s="68"/>
      <c r="D32" s="68"/>
      <c r="E32" s="68"/>
    </row>
    <row r="34" spans="1:5">
      <c r="A34" s="29" t="s">
        <v>36</v>
      </c>
    </row>
    <row r="36" spans="1:5" ht="15.75">
      <c r="A36" s="65" t="s">
        <v>37</v>
      </c>
      <c r="B36" s="66"/>
      <c r="C36" s="66"/>
      <c r="D36" s="66"/>
      <c r="E36" s="67"/>
    </row>
    <row r="38" spans="1:5" ht="44.25" customHeight="1">
      <c r="A38" s="6" t="s">
        <v>38</v>
      </c>
      <c r="B38" s="6"/>
      <c r="C38" s="7" t="s">
        <v>121</v>
      </c>
      <c r="D38" s="7" t="s">
        <v>40</v>
      </c>
      <c r="E38" s="7" t="s">
        <v>39</v>
      </c>
    </row>
    <row r="39" spans="1:5">
      <c r="A39" s="30"/>
      <c r="B39" s="26">
        <v>0</v>
      </c>
      <c r="C39" s="31">
        <f t="shared" ref="C39:C64" si="0">((C5-E5)/(1+E39)^B5)</f>
        <v>0</v>
      </c>
      <c r="D39" s="31">
        <f t="shared" ref="D39:D64" si="1">(E5/(1+E39)^B5)</f>
        <v>0</v>
      </c>
      <c r="E39" s="30">
        <v>0.04</v>
      </c>
    </row>
    <row r="40" spans="1:5">
      <c r="A40" s="30"/>
      <c r="B40" s="26">
        <v>1</v>
      </c>
      <c r="C40" s="31">
        <f t="shared" si="0"/>
        <v>0</v>
      </c>
      <c r="D40" s="31">
        <f t="shared" si="1"/>
        <v>0</v>
      </c>
      <c r="E40" s="30">
        <v>0.04</v>
      </c>
    </row>
    <row r="41" spans="1:5">
      <c r="A41" s="30"/>
      <c r="B41" s="26">
        <v>2</v>
      </c>
      <c r="C41" s="31">
        <f t="shared" si="0"/>
        <v>0</v>
      </c>
      <c r="D41" s="31">
        <f t="shared" si="1"/>
        <v>0</v>
      </c>
      <c r="E41" s="30">
        <v>0.04</v>
      </c>
    </row>
    <row r="42" spans="1:5">
      <c r="A42" s="30"/>
      <c r="B42" s="26">
        <v>3</v>
      </c>
      <c r="C42" s="31">
        <f t="shared" si="0"/>
        <v>0</v>
      </c>
      <c r="D42" s="31">
        <f t="shared" si="1"/>
        <v>0</v>
      </c>
      <c r="E42" s="30">
        <v>0.04</v>
      </c>
    </row>
    <row r="43" spans="1:5">
      <c r="A43" s="30"/>
      <c r="B43" s="26">
        <v>4</v>
      </c>
      <c r="C43" s="31">
        <f t="shared" si="0"/>
        <v>0</v>
      </c>
      <c r="D43" s="31">
        <f t="shared" si="1"/>
        <v>0</v>
      </c>
      <c r="E43" s="30">
        <v>0.04</v>
      </c>
    </row>
    <row r="44" spans="1:5">
      <c r="A44" s="30"/>
      <c r="B44" s="26">
        <v>5</v>
      </c>
      <c r="C44" s="31">
        <f t="shared" si="0"/>
        <v>0</v>
      </c>
      <c r="D44" s="31">
        <f t="shared" si="1"/>
        <v>0</v>
      </c>
      <c r="E44" s="30">
        <v>0.04</v>
      </c>
    </row>
    <row r="45" spans="1:5">
      <c r="A45" s="30"/>
      <c r="B45" s="26">
        <v>6</v>
      </c>
      <c r="C45" s="31">
        <f t="shared" si="0"/>
        <v>0</v>
      </c>
      <c r="D45" s="31">
        <f t="shared" si="1"/>
        <v>0</v>
      </c>
      <c r="E45" s="30">
        <v>0.04</v>
      </c>
    </row>
    <row r="46" spans="1:5">
      <c r="A46" s="30"/>
      <c r="B46" s="26">
        <v>7</v>
      </c>
      <c r="C46" s="31">
        <f t="shared" si="0"/>
        <v>0</v>
      </c>
      <c r="D46" s="31">
        <f t="shared" si="1"/>
        <v>0</v>
      </c>
      <c r="E46" s="30">
        <v>0.04</v>
      </c>
    </row>
    <row r="47" spans="1:5">
      <c r="A47" s="30"/>
      <c r="B47" s="26">
        <v>8</v>
      </c>
      <c r="C47" s="31">
        <f t="shared" si="0"/>
        <v>0</v>
      </c>
      <c r="D47" s="31">
        <f t="shared" si="1"/>
        <v>0</v>
      </c>
      <c r="E47" s="30">
        <v>0.04</v>
      </c>
    </row>
    <row r="48" spans="1:5">
      <c r="A48" s="30"/>
      <c r="B48" s="26">
        <v>9</v>
      </c>
      <c r="C48" s="31">
        <f t="shared" si="0"/>
        <v>0</v>
      </c>
      <c r="D48" s="31">
        <f t="shared" si="1"/>
        <v>0</v>
      </c>
      <c r="E48" s="30">
        <v>0.04</v>
      </c>
    </row>
    <row r="49" spans="1:5">
      <c r="A49" s="30"/>
      <c r="B49" s="26">
        <v>10</v>
      </c>
      <c r="C49" s="31">
        <f t="shared" si="0"/>
        <v>0</v>
      </c>
      <c r="D49" s="31">
        <f t="shared" si="1"/>
        <v>0</v>
      </c>
      <c r="E49" s="30">
        <v>0.04</v>
      </c>
    </row>
    <row r="50" spans="1:5">
      <c r="A50" s="30"/>
      <c r="B50" s="26">
        <v>11</v>
      </c>
      <c r="C50" s="31">
        <f t="shared" si="0"/>
        <v>0</v>
      </c>
      <c r="D50" s="31">
        <f t="shared" si="1"/>
        <v>0</v>
      </c>
      <c r="E50" s="30">
        <v>0.04</v>
      </c>
    </row>
    <row r="51" spans="1:5">
      <c r="A51" s="30"/>
      <c r="B51" s="26">
        <v>12</v>
      </c>
      <c r="C51" s="31">
        <f t="shared" si="0"/>
        <v>0</v>
      </c>
      <c r="D51" s="31">
        <f t="shared" si="1"/>
        <v>0</v>
      </c>
      <c r="E51" s="30">
        <v>0.04</v>
      </c>
    </row>
    <row r="52" spans="1:5">
      <c r="A52" s="30"/>
      <c r="B52" s="26">
        <v>13</v>
      </c>
      <c r="C52" s="31">
        <f t="shared" si="0"/>
        <v>0</v>
      </c>
      <c r="D52" s="31">
        <f t="shared" si="1"/>
        <v>0</v>
      </c>
      <c r="E52" s="30">
        <v>0.04</v>
      </c>
    </row>
    <row r="53" spans="1:5">
      <c r="A53" s="30"/>
      <c r="B53" s="26">
        <v>14</v>
      </c>
      <c r="C53" s="31">
        <f t="shared" si="0"/>
        <v>0</v>
      </c>
      <c r="D53" s="31">
        <f t="shared" si="1"/>
        <v>0</v>
      </c>
      <c r="E53" s="30">
        <v>0.04</v>
      </c>
    </row>
    <row r="54" spans="1:5">
      <c r="A54" s="30"/>
      <c r="B54" s="26">
        <v>15</v>
      </c>
      <c r="C54" s="31">
        <f t="shared" si="0"/>
        <v>0</v>
      </c>
      <c r="D54" s="31">
        <f t="shared" si="1"/>
        <v>0</v>
      </c>
      <c r="E54" s="30">
        <v>0.04</v>
      </c>
    </row>
    <row r="55" spans="1:5">
      <c r="A55" s="30"/>
      <c r="B55" s="26">
        <v>16</v>
      </c>
      <c r="C55" s="31">
        <f t="shared" si="0"/>
        <v>0</v>
      </c>
      <c r="D55" s="31">
        <f t="shared" si="1"/>
        <v>0</v>
      </c>
      <c r="E55" s="30">
        <v>0.04</v>
      </c>
    </row>
    <row r="56" spans="1:5">
      <c r="A56" s="30"/>
      <c r="B56" s="26">
        <v>17</v>
      </c>
      <c r="C56" s="31">
        <f t="shared" si="0"/>
        <v>0</v>
      </c>
      <c r="D56" s="31">
        <f t="shared" si="1"/>
        <v>0</v>
      </c>
      <c r="E56" s="30">
        <v>0.04</v>
      </c>
    </row>
    <row r="57" spans="1:5">
      <c r="A57" s="30"/>
      <c r="B57" s="26">
        <v>18</v>
      </c>
      <c r="C57" s="31">
        <f t="shared" si="0"/>
        <v>0</v>
      </c>
      <c r="D57" s="31">
        <f t="shared" si="1"/>
        <v>0</v>
      </c>
      <c r="E57" s="30">
        <v>0.04</v>
      </c>
    </row>
    <row r="58" spans="1:5">
      <c r="A58" s="30"/>
      <c r="B58" s="26">
        <v>19</v>
      </c>
      <c r="C58" s="31">
        <f t="shared" si="0"/>
        <v>0</v>
      </c>
      <c r="D58" s="31">
        <f t="shared" si="1"/>
        <v>0</v>
      </c>
      <c r="E58" s="30">
        <v>0.04</v>
      </c>
    </row>
    <row r="59" spans="1:5">
      <c r="A59" s="30"/>
      <c r="B59" s="26">
        <v>20</v>
      </c>
      <c r="C59" s="31">
        <f t="shared" si="0"/>
        <v>0</v>
      </c>
      <c r="D59" s="31">
        <f t="shared" si="1"/>
        <v>0</v>
      </c>
      <c r="E59" s="30">
        <v>0.04</v>
      </c>
    </row>
    <row r="60" spans="1:5">
      <c r="A60" s="30"/>
      <c r="B60" s="26">
        <v>21</v>
      </c>
      <c r="C60" s="31">
        <f t="shared" si="0"/>
        <v>0</v>
      </c>
      <c r="D60" s="31">
        <f t="shared" si="1"/>
        <v>0</v>
      </c>
      <c r="E60" s="30">
        <v>0.04</v>
      </c>
    </row>
    <row r="61" spans="1:5">
      <c r="A61" s="30"/>
      <c r="B61" s="26">
        <v>22</v>
      </c>
      <c r="C61" s="31">
        <f t="shared" si="0"/>
        <v>0</v>
      </c>
      <c r="D61" s="31">
        <f t="shared" si="1"/>
        <v>0</v>
      </c>
      <c r="E61" s="30">
        <v>0.04</v>
      </c>
    </row>
    <row r="62" spans="1:5">
      <c r="A62" s="30"/>
      <c r="B62" s="26">
        <v>23</v>
      </c>
      <c r="C62" s="31">
        <f t="shared" si="0"/>
        <v>0</v>
      </c>
      <c r="D62" s="31">
        <f t="shared" si="1"/>
        <v>0</v>
      </c>
      <c r="E62" s="30">
        <v>0.04</v>
      </c>
    </row>
    <row r="63" spans="1:5">
      <c r="A63" s="30"/>
      <c r="B63" s="26">
        <v>24</v>
      </c>
      <c r="C63" s="31">
        <f t="shared" si="0"/>
        <v>0</v>
      </c>
      <c r="D63" s="31">
        <f t="shared" si="1"/>
        <v>0</v>
      </c>
      <c r="E63" s="30">
        <v>0.04</v>
      </c>
    </row>
    <row r="64" spans="1:5">
      <c r="A64" s="30"/>
      <c r="B64" s="26">
        <v>25</v>
      </c>
      <c r="C64" s="31">
        <f t="shared" si="0"/>
        <v>0</v>
      </c>
      <c r="D64" s="31">
        <f t="shared" si="1"/>
        <v>0</v>
      </c>
      <c r="E64" s="30">
        <v>0.04</v>
      </c>
    </row>
    <row r="66" spans="1:6">
      <c r="A66" s="60" t="s">
        <v>41</v>
      </c>
      <c r="B66" s="61"/>
      <c r="C66" s="32">
        <f>SUM(C38:C64)</f>
        <v>0</v>
      </c>
      <c r="D66" s="32">
        <f>SUM(D38:D64)</f>
        <v>0</v>
      </c>
      <c r="E66" s="33"/>
    </row>
    <row r="70" spans="1:6" ht="15.75">
      <c r="A70" s="62" t="s">
        <v>42</v>
      </c>
      <c r="B70" s="63"/>
      <c r="C70" s="63"/>
      <c r="D70" s="63"/>
      <c r="E70" s="64"/>
    </row>
    <row r="72" spans="1:6" ht="44.25" customHeight="1">
      <c r="B72" s="5" t="s">
        <v>43</v>
      </c>
      <c r="C72" s="5" t="s">
        <v>44</v>
      </c>
      <c r="D72" s="10" t="s">
        <v>32</v>
      </c>
    </row>
    <row r="73" spans="1:6">
      <c r="B73" s="34">
        <f>(+C66-D73)*-1</f>
        <v>0</v>
      </c>
      <c r="C73" s="34">
        <f>+D66*0.8</f>
        <v>0</v>
      </c>
      <c r="D73" s="35">
        <f>IF(Anagrafica!B38=1,Funzionamento!D66*'tassi SWAP'!D5,IF(Anagrafica!B38=2,Funzionamento!D66*'tassi SWAP'!D6,IF(Anagrafica!B38=3,Funzionamento!D66*'tassi SWAP'!D7,IF(Anagrafica!B38=4,Funzionamento!D66*'tassi SWAP'!D8,IF(Anagrafica!B38=5,Funzionamento!D66*'tassi SWAP'!D9,IF(Anagrafica!B38=6,Funzionamento!D66*'tassi SWAP'!D10,IF(Anagrafica!B38=7,Funzionamento!D66*'tassi SWAP'!D11,IF(Anagrafica!B38=8,Funzionamento!D66*'tassi SWAP'!D12,IF(Anagrafica!B38=9,Funzionamento!D66*'tassi SWAP'!D13,IF(Anagrafica!B38&gt;=10,Funzionamento!D66*'tassi SWAP'!D14,""))))))))))</f>
        <v>0</v>
      </c>
    </row>
    <row r="78" spans="1:6" ht="54" customHeight="1">
      <c r="A78" s="69" t="s">
        <v>45</v>
      </c>
      <c r="B78" s="70"/>
      <c r="C78" s="70"/>
      <c r="D78" s="70"/>
      <c r="E78" s="71"/>
      <c r="F78" s="37"/>
    </row>
    <row r="80" spans="1:6" ht="44.25" customHeight="1">
      <c r="B80" s="5" t="s">
        <v>48</v>
      </c>
      <c r="C80" s="5" t="s">
        <v>46</v>
      </c>
      <c r="D80" s="5" t="s">
        <v>47</v>
      </c>
      <c r="E80" s="8"/>
      <c r="F80" s="8"/>
    </row>
    <row r="81" spans="2:6">
      <c r="B81" s="34">
        <f>+C66*-1</f>
        <v>0</v>
      </c>
      <c r="C81" s="34">
        <f>+D66*0.7</f>
        <v>0</v>
      </c>
      <c r="D81" s="34">
        <f>IF(C81&gt;B81,B81,C81)</f>
        <v>0</v>
      </c>
      <c r="E81" s="36"/>
      <c r="F81" s="36"/>
    </row>
    <row r="82" spans="2:6">
      <c r="B82" s="29"/>
    </row>
  </sheetData>
  <mergeCells count="6">
    <mergeCell ref="A78:E78"/>
    <mergeCell ref="A66:B66"/>
    <mergeCell ref="A1:E1"/>
    <mergeCell ref="A36:E36"/>
    <mergeCell ref="A70:E70"/>
    <mergeCell ref="A32:E32"/>
  </mergeCells>
  <pageMargins left="0.70866141732283472" right="0.70866141732283472" top="0.94488188976377963" bottom="0.74803149606299213" header="0.31496062992125984" footer="0.31496062992125984"/>
  <pageSetup paperSize="9" orientation="portrait" r:id="rId1"/>
  <legacyDrawing r:id="rId2"/>
</worksheet>
</file>

<file path=xl/worksheets/sheet4.xml><?xml version="1.0" encoding="utf-8"?>
<worksheet xmlns="http://schemas.openxmlformats.org/spreadsheetml/2006/main" xmlns:r="http://schemas.openxmlformats.org/officeDocument/2006/relationships">
  <dimension ref="A1:G73"/>
  <sheetViews>
    <sheetView tabSelected="1" topLeftCell="A25" workbookViewId="0">
      <selection activeCell="A9" sqref="A9:G9"/>
    </sheetView>
  </sheetViews>
  <sheetFormatPr defaultRowHeight="12.75"/>
  <cols>
    <col min="1" max="1" width="16.85546875" style="22" bestFit="1" customWidth="1"/>
    <col min="2" max="2" width="3" style="22" bestFit="1" customWidth="1"/>
    <col min="3" max="3" width="19.85546875" style="22" bestFit="1" customWidth="1"/>
    <col min="4" max="4" width="22" style="22" bestFit="1" customWidth="1"/>
    <col min="5" max="5" width="21.7109375" style="22" bestFit="1" customWidth="1"/>
    <col min="6" max="6" width="22" style="22" bestFit="1" customWidth="1"/>
    <col min="7" max="7" width="22.28515625" style="22" bestFit="1" customWidth="1"/>
    <col min="8" max="16384" width="9.140625" style="22"/>
  </cols>
  <sheetData>
    <row r="1" spans="1:7" ht="19.5" customHeight="1">
      <c r="A1" s="62" t="s">
        <v>99</v>
      </c>
      <c r="B1" s="63"/>
      <c r="C1" s="63"/>
      <c r="D1" s="63"/>
      <c r="E1" s="63"/>
      <c r="F1" s="63"/>
      <c r="G1" s="64"/>
    </row>
    <row r="2" spans="1:7" ht="9" customHeight="1"/>
    <row r="3" spans="1:7">
      <c r="A3" s="38" t="s">
        <v>30</v>
      </c>
    </row>
    <row r="4" spans="1:7" ht="89.25">
      <c r="A4" s="39" t="s">
        <v>49</v>
      </c>
      <c r="B4" s="40"/>
      <c r="C4" s="39" t="s">
        <v>50</v>
      </c>
      <c r="D4" s="41" t="s">
        <v>100</v>
      </c>
      <c r="E4" s="39" t="s">
        <v>51</v>
      </c>
      <c r="F4" s="41" t="s">
        <v>101</v>
      </c>
      <c r="G4" s="39" t="s">
        <v>123</v>
      </c>
    </row>
    <row r="5" spans="1:7">
      <c r="A5" s="25"/>
      <c r="B5" s="26">
        <v>0</v>
      </c>
      <c r="C5" s="27"/>
      <c r="D5" s="28"/>
      <c r="E5" s="27"/>
      <c r="F5" s="28"/>
      <c r="G5" s="27"/>
    </row>
    <row r="6" spans="1:7">
      <c r="A6" s="25"/>
      <c r="B6" s="26">
        <v>1</v>
      </c>
      <c r="C6" s="27"/>
      <c r="D6" s="28"/>
      <c r="E6" s="27"/>
      <c r="F6" s="28"/>
      <c r="G6" s="27"/>
    </row>
    <row r="7" spans="1:7">
      <c r="A7" s="25"/>
      <c r="B7" s="26">
        <v>2</v>
      </c>
      <c r="C7" s="27"/>
      <c r="D7" s="28"/>
      <c r="E7" s="27"/>
      <c r="F7" s="28"/>
      <c r="G7" s="27"/>
    </row>
    <row r="8" spans="1:7">
      <c r="A8" s="25"/>
      <c r="B8" s="26">
        <v>3</v>
      </c>
      <c r="C8" s="27"/>
      <c r="D8" s="28"/>
      <c r="E8" s="27"/>
      <c r="F8" s="28"/>
      <c r="G8" s="27"/>
    </row>
    <row r="9" spans="1:7">
      <c r="A9" s="25"/>
      <c r="B9" s="26">
        <v>4</v>
      </c>
      <c r="C9" s="27"/>
      <c r="D9" s="28"/>
      <c r="E9" s="27"/>
      <c r="F9" s="28"/>
      <c r="G9" s="27"/>
    </row>
    <row r="10" spans="1:7">
      <c r="A10" s="25"/>
      <c r="B10" s="26">
        <v>5</v>
      </c>
      <c r="C10" s="27"/>
      <c r="D10" s="28"/>
      <c r="E10" s="27"/>
      <c r="F10" s="28"/>
      <c r="G10" s="27"/>
    </row>
    <row r="11" spans="1:7">
      <c r="A11" s="25"/>
      <c r="B11" s="26">
        <v>6</v>
      </c>
      <c r="C11" s="27"/>
      <c r="D11" s="28"/>
      <c r="E11" s="27"/>
      <c r="F11" s="28"/>
      <c r="G11" s="27"/>
    </row>
    <row r="12" spans="1:7">
      <c r="A12" s="25"/>
      <c r="B12" s="26">
        <v>7</v>
      </c>
      <c r="C12" s="27"/>
      <c r="D12" s="28"/>
      <c r="E12" s="27"/>
      <c r="F12" s="28"/>
      <c r="G12" s="27"/>
    </row>
    <row r="13" spans="1:7">
      <c r="A13" s="25"/>
      <c r="B13" s="26">
        <v>8</v>
      </c>
      <c r="C13" s="27"/>
      <c r="D13" s="28"/>
      <c r="E13" s="27"/>
      <c r="F13" s="28"/>
      <c r="G13" s="27"/>
    </row>
    <row r="14" spans="1:7">
      <c r="A14" s="25"/>
      <c r="B14" s="26">
        <v>9</v>
      </c>
      <c r="C14" s="27"/>
      <c r="D14" s="28"/>
      <c r="E14" s="27"/>
      <c r="F14" s="28"/>
      <c r="G14" s="27"/>
    </row>
    <row r="15" spans="1:7">
      <c r="A15" s="25"/>
      <c r="B15" s="26">
        <v>10</v>
      </c>
      <c r="C15" s="27"/>
      <c r="D15" s="28"/>
      <c r="E15" s="27"/>
      <c r="F15" s="28"/>
      <c r="G15" s="27"/>
    </row>
    <row r="16" spans="1:7">
      <c r="A16" s="25"/>
      <c r="B16" s="26">
        <v>11</v>
      </c>
      <c r="C16" s="27"/>
      <c r="D16" s="28"/>
      <c r="E16" s="27"/>
      <c r="F16" s="28"/>
      <c r="G16" s="27"/>
    </row>
    <row r="17" spans="1:7">
      <c r="A17" s="25"/>
      <c r="B17" s="26">
        <v>12</v>
      </c>
      <c r="C17" s="27"/>
      <c r="D17" s="28"/>
      <c r="E17" s="27"/>
      <c r="F17" s="28"/>
      <c r="G17" s="27"/>
    </row>
    <row r="18" spans="1:7">
      <c r="A18" s="25"/>
      <c r="B18" s="26">
        <v>13</v>
      </c>
      <c r="C18" s="27"/>
      <c r="D18" s="28"/>
      <c r="E18" s="27"/>
      <c r="F18" s="28"/>
      <c r="G18" s="27"/>
    </row>
    <row r="19" spans="1:7">
      <c r="A19" s="25"/>
      <c r="B19" s="26">
        <v>14</v>
      </c>
      <c r="C19" s="27"/>
      <c r="D19" s="28"/>
      <c r="E19" s="27"/>
      <c r="F19" s="28"/>
      <c r="G19" s="27"/>
    </row>
    <row r="20" spans="1:7">
      <c r="A20" s="25"/>
      <c r="B20" s="26">
        <v>15</v>
      </c>
      <c r="C20" s="27"/>
      <c r="D20" s="28"/>
      <c r="E20" s="27"/>
      <c r="F20" s="28"/>
      <c r="G20" s="27"/>
    </row>
    <row r="21" spans="1:7">
      <c r="A21" s="25"/>
      <c r="B21" s="26">
        <v>16</v>
      </c>
      <c r="C21" s="27"/>
      <c r="D21" s="28"/>
      <c r="E21" s="27"/>
      <c r="F21" s="28"/>
      <c r="G21" s="27"/>
    </row>
    <row r="22" spans="1:7">
      <c r="A22" s="25"/>
      <c r="B22" s="26">
        <v>17</v>
      </c>
      <c r="C22" s="27"/>
      <c r="D22" s="28"/>
      <c r="E22" s="27"/>
      <c r="F22" s="28"/>
      <c r="G22" s="27"/>
    </row>
    <row r="23" spans="1:7">
      <c r="A23" s="25"/>
      <c r="B23" s="26">
        <v>18</v>
      </c>
      <c r="C23" s="27"/>
      <c r="D23" s="28"/>
      <c r="E23" s="27"/>
      <c r="F23" s="28"/>
      <c r="G23" s="27"/>
    </row>
    <row r="24" spans="1:7">
      <c r="A24" s="25"/>
      <c r="B24" s="26">
        <v>19</v>
      </c>
      <c r="C24" s="27"/>
      <c r="D24" s="28"/>
      <c r="E24" s="27"/>
      <c r="F24" s="28"/>
      <c r="G24" s="27"/>
    </row>
    <row r="25" spans="1:7">
      <c r="A25" s="25"/>
      <c r="B25" s="26">
        <v>20</v>
      </c>
      <c r="C25" s="27"/>
      <c r="D25" s="28"/>
      <c r="E25" s="27"/>
      <c r="F25" s="28"/>
      <c r="G25" s="27"/>
    </row>
    <row r="26" spans="1:7">
      <c r="A26" s="25"/>
      <c r="B26" s="26">
        <v>21</v>
      </c>
      <c r="C26" s="27"/>
      <c r="D26" s="28"/>
      <c r="E26" s="27"/>
      <c r="F26" s="28"/>
      <c r="G26" s="27"/>
    </row>
    <row r="27" spans="1:7">
      <c r="A27" s="25"/>
      <c r="B27" s="26">
        <v>22</v>
      </c>
      <c r="C27" s="27"/>
      <c r="D27" s="28"/>
      <c r="E27" s="27"/>
      <c r="F27" s="28"/>
      <c r="G27" s="27"/>
    </row>
    <row r="28" spans="1:7">
      <c r="A28" s="25"/>
      <c r="B28" s="26">
        <v>23</v>
      </c>
      <c r="C28" s="27"/>
      <c r="D28" s="28"/>
      <c r="E28" s="27"/>
      <c r="F28" s="28"/>
      <c r="G28" s="27"/>
    </row>
    <row r="29" spans="1:7">
      <c r="A29" s="25"/>
      <c r="B29" s="26">
        <v>24</v>
      </c>
      <c r="C29" s="27"/>
      <c r="D29" s="28"/>
      <c r="E29" s="27"/>
      <c r="F29" s="28"/>
      <c r="G29" s="27"/>
    </row>
    <row r="30" spans="1:7">
      <c r="A30" s="25"/>
      <c r="B30" s="26">
        <v>25</v>
      </c>
      <c r="C30" s="27"/>
      <c r="D30" s="28"/>
      <c r="E30" s="27"/>
      <c r="F30" s="28"/>
      <c r="G30" s="27"/>
    </row>
    <row r="31" spans="1:7" ht="15" customHeight="1">
      <c r="A31" s="72" t="s">
        <v>124</v>
      </c>
      <c r="B31" s="72"/>
      <c r="C31" s="72"/>
      <c r="D31" s="72"/>
      <c r="E31" s="72"/>
      <c r="F31" s="72"/>
      <c r="G31" s="72"/>
    </row>
    <row r="32" spans="1:7" ht="1.5" customHeight="1">
      <c r="A32" s="72"/>
      <c r="B32" s="72"/>
      <c r="C32" s="72"/>
      <c r="D32" s="72"/>
      <c r="E32" s="72"/>
      <c r="F32" s="72"/>
      <c r="G32" s="72"/>
    </row>
    <row r="33" spans="1:7" s="44" customFormat="1" ht="26.25" customHeight="1">
      <c r="A33" s="73" t="s">
        <v>125</v>
      </c>
      <c r="B33" s="73"/>
      <c r="C33" s="73"/>
      <c r="D33" s="73"/>
      <c r="E33" s="73"/>
      <c r="F33" s="73"/>
      <c r="G33" s="73"/>
    </row>
    <row r="34" spans="1:7" ht="15.75">
      <c r="A34" s="74" t="s">
        <v>37</v>
      </c>
      <c r="B34" s="75"/>
      <c r="C34" s="75"/>
      <c r="D34" s="75"/>
      <c r="E34" s="75"/>
      <c r="F34" s="76"/>
      <c r="G34" s="45"/>
    </row>
    <row r="36" spans="1:7" ht="42.75" customHeight="1">
      <c r="A36" s="42" t="s">
        <v>52</v>
      </c>
      <c r="B36" s="42"/>
      <c r="C36" s="42" t="s">
        <v>53</v>
      </c>
      <c r="D36" s="42" t="s">
        <v>54</v>
      </c>
      <c r="E36" s="42" t="s">
        <v>119</v>
      </c>
      <c r="F36" s="42" t="s">
        <v>39</v>
      </c>
    </row>
    <row r="37" spans="1:7">
      <c r="A37" s="30"/>
      <c r="B37" s="26">
        <v>0</v>
      </c>
      <c r="C37" s="31">
        <f t="shared" ref="C37:C62" si="0">+((G5-F5)/(1+F37)^B5)</f>
        <v>0</v>
      </c>
      <c r="D37" s="31">
        <f t="shared" ref="D37:D62" si="1">+(D5/(1+F37)^B5)</f>
        <v>0</v>
      </c>
      <c r="E37" s="31">
        <f t="shared" ref="E37:E62" si="2">F5/(1+F37)^B5</f>
        <v>0</v>
      </c>
      <c r="F37" s="30">
        <v>0.04</v>
      </c>
    </row>
    <row r="38" spans="1:7">
      <c r="A38" s="30"/>
      <c r="B38" s="26">
        <v>1</v>
      </c>
      <c r="C38" s="31">
        <f t="shared" si="0"/>
        <v>0</v>
      </c>
      <c r="D38" s="31">
        <f t="shared" si="1"/>
        <v>0</v>
      </c>
      <c r="E38" s="31">
        <f t="shared" si="2"/>
        <v>0</v>
      </c>
      <c r="F38" s="30">
        <v>0.04</v>
      </c>
    </row>
    <row r="39" spans="1:7">
      <c r="A39" s="30"/>
      <c r="B39" s="26">
        <v>2</v>
      </c>
      <c r="C39" s="31">
        <f t="shared" si="0"/>
        <v>0</v>
      </c>
      <c r="D39" s="31">
        <f t="shared" si="1"/>
        <v>0</v>
      </c>
      <c r="E39" s="31">
        <f t="shared" si="2"/>
        <v>0</v>
      </c>
      <c r="F39" s="30">
        <v>0.04</v>
      </c>
    </row>
    <row r="40" spans="1:7">
      <c r="A40" s="30"/>
      <c r="B40" s="26">
        <v>3</v>
      </c>
      <c r="C40" s="31">
        <f t="shared" si="0"/>
        <v>0</v>
      </c>
      <c r="D40" s="31">
        <f t="shared" si="1"/>
        <v>0</v>
      </c>
      <c r="E40" s="31">
        <f t="shared" si="2"/>
        <v>0</v>
      </c>
      <c r="F40" s="30">
        <v>0.04</v>
      </c>
    </row>
    <row r="41" spans="1:7">
      <c r="A41" s="30"/>
      <c r="B41" s="26">
        <v>4</v>
      </c>
      <c r="C41" s="31">
        <f t="shared" si="0"/>
        <v>0</v>
      </c>
      <c r="D41" s="31">
        <f t="shared" si="1"/>
        <v>0</v>
      </c>
      <c r="E41" s="31">
        <f t="shared" si="2"/>
        <v>0</v>
      </c>
      <c r="F41" s="30">
        <v>0.04</v>
      </c>
    </row>
    <row r="42" spans="1:7">
      <c r="A42" s="30"/>
      <c r="B42" s="26">
        <v>5</v>
      </c>
      <c r="C42" s="31">
        <f t="shared" si="0"/>
        <v>0</v>
      </c>
      <c r="D42" s="31">
        <f t="shared" si="1"/>
        <v>0</v>
      </c>
      <c r="E42" s="31">
        <f t="shared" si="2"/>
        <v>0</v>
      </c>
      <c r="F42" s="30">
        <v>0.04</v>
      </c>
    </row>
    <row r="43" spans="1:7">
      <c r="A43" s="30"/>
      <c r="B43" s="26">
        <v>6</v>
      </c>
      <c r="C43" s="31">
        <f t="shared" si="0"/>
        <v>0</v>
      </c>
      <c r="D43" s="31">
        <f t="shared" si="1"/>
        <v>0</v>
      </c>
      <c r="E43" s="31">
        <f t="shared" si="2"/>
        <v>0</v>
      </c>
      <c r="F43" s="30">
        <v>0.04</v>
      </c>
    </row>
    <row r="44" spans="1:7">
      <c r="A44" s="30"/>
      <c r="B44" s="26">
        <v>7</v>
      </c>
      <c r="C44" s="31">
        <f t="shared" si="0"/>
        <v>0</v>
      </c>
      <c r="D44" s="31">
        <f t="shared" si="1"/>
        <v>0</v>
      </c>
      <c r="E44" s="31">
        <f t="shared" si="2"/>
        <v>0</v>
      </c>
      <c r="F44" s="30">
        <v>0.04</v>
      </c>
    </row>
    <row r="45" spans="1:7">
      <c r="A45" s="30"/>
      <c r="B45" s="26">
        <v>8</v>
      </c>
      <c r="C45" s="31">
        <f t="shared" si="0"/>
        <v>0</v>
      </c>
      <c r="D45" s="31">
        <f t="shared" si="1"/>
        <v>0</v>
      </c>
      <c r="E45" s="31">
        <f t="shared" si="2"/>
        <v>0</v>
      </c>
      <c r="F45" s="30">
        <v>0.04</v>
      </c>
    </row>
    <row r="46" spans="1:7">
      <c r="A46" s="30"/>
      <c r="B46" s="26">
        <v>9</v>
      </c>
      <c r="C46" s="31">
        <f t="shared" si="0"/>
        <v>0</v>
      </c>
      <c r="D46" s="31">
        <f t="shared" si="1"/>
        <v>0</v>
      </c>
      <c r="E46" s="31">
        <f t="shared" si="2"/>
        <v>0</v>
      </c>
      <c r="F46" s="30">
        <v>0.04</v>
      </c>
    </row>
    <row r="47" spans="1:7">
      <c r="A47" s="30"/>
      <c r="B47" s="26">
        <v>10</v>
      </c>
      <c r="C47" s="31">
        <f t="shared" si="0"/>
        <v>0</v>
      </c>
      <c r="D47" s="31">
        <f t="shared" si="1"/>
        <v>0</v>
      </c>
      <c r="E47" s="31">
        <f t="shared" si="2"/>
        <v>0</v>
      </c>
      <c r="F47" s="30">
        <v>0.04</v>
      </c>
    </row>
    <row r="48" spans="1:7">
      <c r="A48" s="30"/>
      <c r="B48" s="26">
        <v>11</v>
      </c>
      <c r="C48" s="31">
        <f t="shared" si="0"/>
        <v>0</v>
      </c>
      <c r="D48" s="31">
        <f t="shared" si="1"/>
        <v>0</v>
      </c>
      <c r="E48" s="31">
        <f t="shared" si="2"/>
        <v>0</v>
      </c>
      <c r="F48" s="30">
        <v>0.04</v>
      </c>
    </row>
    <row r="49" spans="1:6">
      <c r="A49" s="30"/>
      <c r="B49" s="26">
        <v>12</v>
      </c>
      <c r="C49" s="31">
        <f t="shared" si="0"/>
        <v>0</v>
      </c>
      <c r="D49" s="31">
        <f t="shared" si="1"/>
        <v>0</v>
      </c>
      <c r="E49" s="31">
        <f t="shared" si="2"/>
        <v>0</v>
      </c>
      <c r="F49" s="30">
        <v>0.04</v>
      </c>
    </row>
    <row r="50" spans="1:6">
      <c r="A50" s="30"/>
      <c r="B50" s="26">
        <v>13</v>
      </c>
      <c r="C50" s="31">
        <f t="shared" si="0"/>
        <v>0</v>
      </c>
      <c r="D50" s="31">
        <f t="shared" si="1"/>
        <v>0</v>
      </c>
      <c r="E50" s="31">
        <f t="shared" si="2"/>
        <v>0</v>
      </c>
      <c r="F50" s="30">
        <v>0.04</v>
      </c>
    </row>
    <row r="51" spans="1:6">
      <c r="A51" s="30"/>
      <c r="B51" s="26">
        <v>14</v>
      </c>
      <c r="C51" s="31">
        <f t="shared" si="0"/>
        <v>0</v>
      </c>
      <c r="D51" s="31">
        <f t="shared" si="1"/>
        <v>0</v>
      </c>
      <c r="E51" s="31">
        <f t="shared" si="2"/>
        <v>0</v>
      </c>
      <c r="F51" s="30">
        <v>0.04</v>
      </c>
    </row>
    <row r="52" spans="1:6">
      <c r="A52" s="30"/>
      <c r="B52" s="26">
        <v>15</v>
      </c>
      <c r="C52" s="31">
        <f t="shared" si="0"/>
        <v>0</v>
      </c>
      <c r="D52" s="31">
        <f t="shared" si="1"/>
        <v>0</v>
      </c>
      <c r="E52" s="31">
        <f t="shared" si="2"/>
        <v>0</v>
      </c>
      <c r="F52" s="30">
        <v>0.04</v>
      </c>
    </row>
    <row r="53" spans="1:6">
      <c r="A53" s="30"/>
      <c r="B53" s="26">
        <v>16</v>
      </c>
      <c r="C53" s="31">
        <f t="shared" si="0"/>
        <v>0</v>
      </c>
      <c r="D53" s="31">
        <f t="shared" si="1"/>
        <v>0</v>
      </c>
      <c r="E53" s="31">
        <f t="shared" si="2"/>
        <v>0</v>
      </c>
      <c r="F53" s="30">
        <v>0.04</v>
      </c>
    </row>
    <row r="54" spans="1:6">
      <c r="A54" s="30"/>
      <c r="B54" s="26">
        <v>17</v>
      </c>
      <c r="C54" s="31">
        <f t="shared" si="0"/>
        <v>0</v>
      </c>
      <c r="D54" s="31">
        <f t="shared" si="1"/>
        <v>0</v>
      </c>
      <c r="E54" s="31">
        <f t="shared" si="2"/>
        <v>0</v>
      </c>
      <c r="F54" s="30">
        <v>0.04</v>
      </c>
    </row>
    <row r="55" spans="1:6">
      <c r="A55" s="30"/>
      <c r="B55" s="26">
        <v>18</v>
      </c>
      <c r="C55" s="31">
        <f t="shared" si="0"/>
        <v>0</v>
      </c>
      <c r="D55" s="31">
        <f t="shared" si="1"/>
        <v>0</v>
      </c>
      <c r="E55" s="31">
        <f t="shared" si="2"/>
        <v>0</v>
      </c>
      <c r="F55" s="30">
        <v>0.04</v>
      </c>
    </row>
    <row r="56" spans="1:6">
      <c r="A56" s="30"/>
      <c r="B56" s="26">
        <v>19</v>
      </c>
      <c r="C56" s="31">
        <f t="shared" si="0"/>
        <v>0</v>
      </c>
      <c r="D56" s="31">
        <f t="shared" si="1"/>
        <v>0</v>
      </c>
      <c r="E56" s="31">
        <f t="shared" si="2"/>
        <v>0</v>
      </c>
      <c r="F56" s="30">
        <v>0.04</v>
      </c>
    </row>
    <row r="57" spans="1:6">
      <c r="A57" s="30"/>
      <c r="B57" s="26">
        <v>20</v>
      </c>
      <c r="C57" s="31">
        <f t="shared" si="0"/>
        <v>0</v>
      </c>
      <c r="D57" s="31">
        <f t="shared" si="1"/>
        <v>0</v>
      </c>
      <c r="E57" s="31">
        <f t="shared" si="2"/>
        <v>0</v>
      </c>
      <c r="F57" s="30">
        <v>0.04</v>
      </c>
    </row>
    <row r="58" spans="1:6">
      <c r="A58" s="30"/>
      <c r="B58" s="26">
        <v>21</v>
      </c>
      <c r="C58" s="31">
        <f t="shared" si="0"/>
        <v>0</v>
      </c>
      <c r="D58" s="31">
        <f t="shared" si="1"/>
        <v>0</v>
      </c>
      <c r="E58" s="31">
        <f t="shared" si="2"/>
        <v>0</v>
      </c>
      <c r="F58" s="30">
        <v>0.04</v>
      </c>
    </row>
    <row r="59" spans="1:6">
      <c r="A59" s="30"/>
      <c r="B59" s="26">
        <v>22</v>
      </c>
      <c r="C59" s="31">
        <f t="shared" si="0"/>
        <v>0</v>
      </c>
      <c r="D59" s="31">
        <f t="shared" si="1"/>
        <v>0</v>
      </c>
      <c r="E59" s="31">
        <f t="shared" si="2"/>
        <v>0</v>
      </c>
      <c r="F59" s="30">
        <v>0.04</v>
      </c>
    </row>
    <row r="60" spans="1:6">
      <c r="A60" s="30"/>
      <c r="B60" s="26">
        <v>23</v>
      </c>
      <c r="C60" s="31">
        <f t="shared" si="0"/>
        <v>0</v>
      </c>
      <c r="D60" s="31">
        <f t="shared" si="1"/>
        <v>0</v>
      </c>
      <c r="E60" s="31">
        <f t="shared" si="2"/>
        <v>0</v>
      </c>
      <c r="F60" s="30">
        <v>0.04</v>
      </c>
    </row>
    <row r="61" spans="1:6">
      <c r="A61" s="30"/>
      <c r="B61" s="26">
        <v>24</v>
      </c>
      <c r="C61" s="31">
        <f t="shared" si="0"/>
        <v>0</v>
      </c>
      <c r="D61" s="31">
        <f t="shared" si="1"/>
        <v>0</v>
      </c>
      <c r="E61" s="31">
        <f t="shared" si="2"/>
        <v>0</v>
      </c>
      <c r="F61" s="30">
        <v>0.04</v>
      </c>
    </row>
    <row r="62" spans="1:6">
      <c r="A62" s="30"/>
      <c r="B62" s="26">
        <v>25</v>
      </c>
      <c r="C62" s="31">
        <f t="shared" si="0"/>
        <v>0</v>
      </c>
      <c r="D62" s="31">
        <f t="shared" si="1"/>
        <v>0</v>
      </c>
      <c r="E62" s="31">
        <f t="shared" si="2"/>
        <v>0</v>
      </c>
      <c r="F62" s="30">
        <v>0.04</v>
      </c>
    </row>
    <row r="64" spans="1:6" ht="16.5" customHeight="1">
      <c r="A64" s="60" t="s">
        <v>55</v>
      </c>
      <c r="B64" s="61"/>
      <c r="C64" s="32">
        <f>SUM(C37:C62)</f>
        <v>0</v>
      </c>
      <c r="D64" s="32">
        <f>SUM(D37:D62)</f>
        <v>0</v>
      </c>
      <c r="E64" s="32">
        <f>SUM(E37:E62)</f>
        <v>0</v>
      </c>
    </row>
    <row r="70" spans="1:6" ht="15.75">
      <c r="A70" s="65" t="s">
        <v>42</v>
      </c>
      <c r="B70" s="66"/>
      <c r="C70" s="66"/>
      <c r="D70" s="66"/>
      <c r="E70" s="66"/>
      <c r="F70" s="67"/>
    </row>
    <row r="72" spans="1:6" ht="40.5" customHeight="1">
      <c r="C72" s="40" t="s">
        <v>43</v>
      </c>
      <c r="D72" s="40" t="s">
        <v>56</v>
      </c>
      <c r="E72" s="43" t="s">
        <v>32</v>
      </c>
    </row>
    <row r="73" spans="1:6">
      <c r="C73" s="31">
        <f>+D64-C64-E73</f>
        <v>0</v>
      </c>
      <c r="D73" s="31">
        <f>+D64*0.8</f>
        <v>0</v>
      </c>
      <c r="E73" s="35">
        <f>IF(Anagrafica!B15=1,Investimento!E64*'tassi SWAP'!D5,IF(Anagrafica!B15=2,Investimento!E64*'tassi SWAP'!D6,IF(Anagrafica!B15=3,Investimento!E64*'tassi SWAP'!D7,IF(Anagrafica!B15=4,Investimento!E64*'tassi SWAP'!D8,IF(Anagrafica!B15=5,Investimento!E64*'tassi SWAP'!D9,IF(Anagrafica!B15=6,Investimento!E64*'tassi SWAP'!D10,IF(Anagrafica!B15=7,Investimento!E64*'tassi SWAP'!D11,IF(Anagrafica!B15=8,Investimento!E64*'tassi SWAP'!D12,IF(Anagrafica!B15=9,Investimento!E64*'tassi SWAP'!D13,IF(Anagrafica!B15&gt;=10,Investimento!E64*'tassi SWAP'!D14,""))))))))))</f>
        <v>0</v>
      </c>
    </row>
  </sheetData>
  <mergeCells count="6">
    <mergeCell ref="A64:B64"/>
    <mergeCell ref="A70:F70"/>
    <mergeCell ref="A31:G32"/>
    <mergeCell ref="A1:G1"/>
    <mergeCell ref="A33:G33"/>
    <mergeCell ref="A34:F34"/>
  </mergeCells>
  <pageMargins left="0.70866141732283472" right="0.70866141732283472" top="0.74803149606299213" bottom="0.74803149606299213" header="0.31496062992125984" footer="0.31496062992125984"/>
  <pageSetup paperSize="9" orientation="landscape" r:id="rId1"/>
  <legacyDrawing r:id="rId2"/>
</worksheet>
</file>

<file path=xl/worksheets/sheet5.xml><?xml version="1.0" encoding="utf-8"?>
<worksheet xmlns="http://schemas.openxmlformats.org/spreadsheetml/2006/main" xmlns:r="http://schemas.openxmlformats.org/officeDocument/2006/relationships">
  <dimension ref="A1:A6"/>
  <sheetViews>
    <sheetView tabSelected="1" zoomScale="80" zoomScaleNormal="80" workbookViewId="0">
      <selection activeCell="A9" sqref="A9:G9"/>
    </sheetView>
  </sheetViews>
  <sheetFormatPr defaultRowHeight="78" customHeight="1"/>
  <cols>
    <col min="1" max="1" width="126.28515625" customWidth="1"/>
  </cols>
  <sheetData>
    <row r="1" spans="1:1" ht="63" customHeight="1">
      <c r="A1" s="86" t="s">
        <v>126</v>
      </c>
    </row>
    <row r="2" spans="1:1" ht="60" customHeight="1">
      <c r="A2" s="85" t="s">
        <v>102</v>
      </c>
    </row>
    <row r="3" spans="1:1" ht="60" customHeight="1">
      <c r="A3" s="85" t="s">
        <v>106</v>
      </c>
    </row>
    <row r="4" spans="1:1" ht="78" customHeight="1">
      <c r="A4" s="85" t="s">
        <v>103</v>
      </c>
    </row>
    <row r="5" spans="1:1" ht="78" customHeight="1">
      <c r="A5" s="85" t="s">
        <v>104</v>
      </c>
    </row>
    <row r="6" spans="1:1" ht="63.75" customHeight="1">
      <c r="A6" s="85" t="s">
        <v>105</v>
      </c>
    </row>
  </sheetData>
  <pageMargins left="0.70866141732283472" right="0.7086614173228347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dimension ref="A1:A8"/>
  <sheetViews>
    <sheetView tabSelected="1" workbookViewId="0">
      <selection activeCell="A9" sqref="A9:G9"/>
    </sheetView>
  </sheetViews>
  <sheetFormatPr defaultRowHeight="15.75"/>
  <cols>
    <col min="1" max="1" width="109.85546875" style="87" customWidth="1"/>
    <col min="2" max="16384" width="9.140625" style="87"/>
  </cols>
  <sheetData>
    <row r="1" spans="1:1" s="89" customFormat="1" ht="49.5" customHeight="1">
      <c r="A1" s="88" t="s">
        <v>107</v>
      </c>
    </row>
    <row r="2" spans="1:1" ht="57" customHeight="1">
      <c r="A2" s="85" t="s">
        <v>108</v>
      </c>
    </row>
    <row r="3" spans="1:1" ht="57" customHeight="1">
      <c r="A3" s="85" t="s">
        <v>109</v>
      </c>
    </row>
    <row r="4" spans="1:1" ht="57" customHeight="1">
      <c r="A4" s="85" t="s">
        <v>110</v>
      </c>
    </row>
    <row r="5" spans="1:1" ht="141" customHeight="1">
      <c r="A5" s="85" t="s">
        <v>111</v>
      </c>
    </row>
    <row r="6" spans="1:1" ht="37.5" customHeight="1">
      <c r="A6" s="85" t="s">
        <v>112</v>
      </c>
    </row>
    <row r="7" spans="1:1" ht="54" customHeight="1">
      <c r="A7" s="85" t="s">
        <v>113</v>
      </c>
    </row>
    <row r="8" spans="1:1" ht="63" customHeight="1">
      <c r="A8" s="85" t="s">
        <v>114</v>
      </c>
    </row>
  </sheetData>
  <pageMargins left="0.70866141732283472" right="0.70866141732283472" top="0.74803149606299213" bottom="0.74803149606299213"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dimension ref="A1:J8"/>
  <sheetViews>
    <sheetView tabSelected="1" zoomScale="80" zoomScaleNormal="80" workbookViewId="0">
      <selection activeCell="A9" sqref="A9:G9"/>
    </sheetView>
  </sheetViews>
  <sheetFormatPr defaultRowHeight="12"/>
  <cols>
    <col min="1" max="1" width="29.28515625" style="48" customWidth="1"/>
    <col min="2" max="2" width="22.140625" style="48" customWidth="1"/>
    <col min="3" max="3" width="28" style="48" customWidth="1"/>
    <col min="4" max="4" width="22" style="48" customWidth="1"/>
    <col min="5" max="5" width="24.7109375" style="48" customWidth="1"/>
    <col min="6" max="7" width="28" style="48" customWidth="1"/>
    <col min="8" max="8" width="25.42578125" style="48" customWidth="1"/>
    <col min="9" max="9" width="18.7109375" style="48" customWidth="1"/>
    <col min="10" max="10" width="16.140625" style="48" customWidth="1"/>
    <col min="11" max="11" width="9.140625" style="48" customWidth="1"/>
    <col min="12" max="16384" width="9.140625" style="48"/>
  </cols>
  <sheetData>
    <row r="1" spans="1:10" ht="31.5" customHeight="1">
      <c r="A1" s="46" t="s">
        <v>57</v>
      </c>
      <c r="B1" s="46" t="s">
        <v>7</v>
      </c>
      <c r="C1" s="46" t="s">
        <v>58</v>
      </c>
      <c r="D1" s="46" t="s">
        <v>59</v>
      </c>
      <c r="E1" s="46" t="s">
        <v>59</v>
      </c>
      <c r="F1" s="46" t="s">
        <v>60</v>
      </c>
      <c r="G1" s="46" t="s">
        <v>23</v>
      </c>
      <c r="H1" s="46" t="s">
        <v>20</v>
      </c>
      <c r="I1" s="46" t="s">
        <v>14</v>
      </c>
      <c r="J1" s="46" t="s">
        <v>19</v>
      </c>
    </row>
    <row r="2" spans="1:10" ht="78.75" customHeight="1">
      <c r="A2" s="77" t="s">
        <v>61</v>
      </c>
      <c r="B2" s="78" t="s">
        <v>67</v>
      </c>
      <c r="C2" s="77" t="s">
        <v>68</v>
      </c>
      <c r="D2" s="77" t="s">
        <v>69</v>
      </c>
      <c r="E2" s="77" t="s">
        <v>70</v>
      </c>
      <c r="F2" s="77" t="s">
        <v>71</v>
      </c>
      <c r="G2" s="77" t="s">
        <v>72</v>
      </c>
      <c r="H2" s="77" t="s">
        <v>73</v>
      </c>
      <c r="I2" s="79" t="s">
        <v>74</v>
      </c>
      <c r="J2" s="79" t="s">
        <v>75</v>
      </c>
    </row>
    <row r="3" spans="1:10" ht="56.25" customHeight="1">
      <c r="A3" s="80" t="s">
        <v>62</v>
      </c>
      <c r="B3" s="81" t="s">
        <v>76</v>
      </c>
      <c r="C3" s="80" t="s">
        <v>77</v>
      </c>
      <c r="D3" s="80" t="s">
        <v>78</v>
      </c>
      <c r="E3" s="80" t="s">
        <v>79</v>
      </c>
      <c r="F3" s="80" t="s">
        <v>80</v>
      </c>
      <c r="G3" s="80" t="s">
        <v>81</v>
      </c>
      <c r="H3" s="80" t="s">
        <v>82</v>
      </c>
      <c r="I3" s="82" t="s">
        <v>83</v>
      </c>
      <c r="J3" s="82" t="s">
        <v>84</v>
      </c>
    </row>
    <row r="4" spans="1:10" ht="32.25" customHeight="1">
      <c r="A4" s="80" t="s">
        <v>63</v>
      </c>
      <c r="B4" s="81"/>
      <c r="C4" s="80" t="s">
        <v>85</v>
      </c>
      <c r="D4" s="80" t="s">
        <v>86</v>
      </c>
      <c r="E4" s="80" t="s">
        <v>87</v>
      </c>
      <c r="F4" s="80" t="s">
        <v>88</v>
      </c>
      <c r="G4" s="80" t="s">
        <v>89</v>
      </c>
      <c r="H4" s="80" t="s">
        <v>90</v>
      </c>
      <c r="I4" s="82" t="s">
        <v>91</v>
      </c>
      <c r="J4" s="82" t="s">
        <v>92</v>
      </c>
    </row>
    <row r="5" spans="1:10" ht="24">
      <c r="A5" s="80" t="s">
        <v>64</v>
      </c>
      <c r="B5" s="83"/>
      <c r="C5" s="80"/>
      <c r="D5" s="80" t="s">
        <v>93</v>
      </c>
      <c r="E5" s="80" t="s">
        <v>94</v>
      </c>
      <c r="F5" s="80" t="s">
        <v>95</v>
      </c>
      <c r="G5" s="80"/>
      <c r="H5" s="80"/>
      <c r="I5" s="82" t="s">
        <v>96</v>
      </c>
      <c r="J5" s="82"/>
    </row>
    <row r="6" spans="1:10" ht="24">
      <c r="A6" s="80" t="s">
        <v>65</v>
      </c>
      <c r="B6" s="78"/>
      <c r="C6" s="80"/>
      <c r="D6" s="80"/>
      <c r="E6" s="80" t="s">
        <v>97</v>
      </c>
      <c r="F6" s="80" t="s">
        <v>98</v>
      </c>
      <c r="G6" s="80"/>
      <c r="H6" s="82"/>
      <c r="I6" s="82"/>
      <c r="J6" s="82"/>
    </row>
    <row r="7" spans="1:10" ht="48">
      <c r="A7" s="84" t="s">
        <v>66</v>
      </c>
      <c r="B7" s="81"/>
      <c r="C7" s="80"/>
      <c r="D7" s="80"/>
      <c r="E7" s="80"/>
      <c r="F7" s="80"/>
      <c r="G7" s="80"/>
      <c r="H7" s="82"/>
      <c r="I7" s="82"/>
      <c r="J7" s="82"/>
    </row>
    <row r="8" spans="1:10">
      <c r="B8" s="47"/>
      <c r="D8" s="49"/>
      <c r="E8" s="49"/>
      <c r="F8" s="49"/>
      <c r="G8" s="49"/>
    </row>
  </sheetData>
  <pageMargins left="0.70866141732283472" right="0.70866141732283472" top="0.74803149606299213" bottom="0.74803149606299213" header="0.31496062992125984" footer="0.31496062992125984"/>
  <pageSetup paperSize="9" orientation="landscape" r:id="rId1"/>
</worksheet>
</file>

<file path=xl/worksheets/sheet8.xml><?xml version="1.0" encoding="utf-8"?>
<worksheet xmlns="http://schemas.openxmlformats.org/spreadsheetml/2006/main" xmlns:r="http://schemas.openxmlformats.org/officeDocument/2006/relationships">
  <dimension ref="A1:D29"/>
  <sheetViews>
    <sheetView tabSelected="1" workbookViewId="0">
      <selection activeCell="A9" sqref="A9:G9"/>
    </sheetView>
  </sheetViews>
  <sheetFormatPr defaultRowHeight="15"/>
  <cols>
    <col min="1" max="4" width="21.85546875" customWidth="1"/>
  </cols>
  <sheetData>
    <row r="1" spans="1:4" ht="21">
      <c r="A1" s="90" t="s">
        <v>115</v>
      </c>
      <c r="B1" s="90"/>
      <c r="C1" s="90"/>
      <c r="D1" s="90"/>
    </row>
    <row r="2" spans="1:4" ht="26.25">
      <c r="A2" s="11"/>
    </row>
    <row r="3" spans="1:4">
      <c r="B3" s="9" t="s">
        <v>116</v>
      </c>
    </row>
    <row r="4" spans="1:4">
      <c r="A4" s="9" t="s">
        <v>31</v>
      </c>
      <c r="B4" s="9" t="s">
        <v>118</v>
      </c>
      <c r="C4" s="9" t="s">
        <v>117</v>
      </c>
      <c r="D4" s="9"/>
    </row>
    <row r="5" spans="1:4">
      <c r="A5" s="9">
        <v>1</v>
      </c>
      <c r="B5" s="1">
        <v>0.19</v>
      </c>
      <c r="C5" s="1">
        <v>1.19</v>
      </c>
      <c r="D5" s="1">
        <v>1.1900000000000001E-2</v>
      </c>
    </row>
    <row r="6" spans="1:4">
      <c r="A6" s="9">
        <v>2</v>
      </c>
      <c r="B6" s="1">
        <v>0.22</v>
      </c>
      <c r="C6" s="1">
        <v>1.22</v>
      </c>
      <c r="D6" s="1">
        <v>1.2200000000000001E-2</v>
      </c>
    </row>
    <row r="7" spans="1:4">
      <c r="A7" s="9">
        <v>3</v>
      </c>
      <c r="B7" s="1">
        <v>0.27</v>
      </c>
      <c r="C7" s="1">
        <v>1.27</v>
      </c>
      <c r="D7" s="1">
        <v>1.2699999999999999E-2</v>
      </c>
    </row>
    <row r="8" spans="1:4">
      <c r="A8" s="9">
        <v>4</v>
      </c>
      <c r="B8" s="1">
        <v>0.35</v>
      </c>
      <c r="C8" s="1">
        <v>1.35</v>
      </c>
      <c r="D8" s="1">
        <v>1.35E-2</v>
      </c>
    </row>
    <row r="9" spans="1:4">
      <c r="A9" s="9">
        <v>5</v>
      </c>
      <c r="B9" s="1">
        <v>0.46</v>
      </c>
      <c r="C9" s="1">
        <v>1.46</v>
      </c>
      <c r="D9" s="1">
        <v>1.46E-2</v>
      </c>
    </row>
    <row r="10" spans="1:4">
      <c r="A10" s="9">
        <v>6</v>
      </c>
      <c r="B10" s="1">
        <v>0.57999999999999996</v>
      </c>
      <c r="C10" s="1">
        <v>1.58</v>
      </c>
      <c r="D10" s="1">
        <v>1.5800000000000002E-2</v>
      </c>
    </row>
    <row r="11" spans="1:4">
      <c r="A11" s="9">
        <v>7</v>
      </c>
      <c r="B11" s="1">
        <v>0.71</v>
      </c>
      <c r="C11" s="1">
        <v>1.71</v>
      </c>
      <c r="D11" s="1">
        <v>1.7100000000000001E-2</v>
      </c>
    </row>
    <row r="12" spans="1:4">
      <c r="A12" s="9">
        <v>8</v>
      </c>
      <c r="B12" s="1">
        <v>0.85</v>
      </c>
      <c r="C12" s="1">
        <v>1.85</v>
      </c>
      <c r="D12" s="1">
        <v>1.8499999999999999E-2</v>
      </c>
    </row>
    <row r="13" spans="1:4">
      <c r="A13" s="9">
        <v>9</v>
      </c>
      <c r="B13" s="1">
        <v>0.98</v>
      </c>
      <c r="C13" s="1">
        <v>1.98</v>
      </c>
      <c r="D13" s="1">
        <v>1.9800000000000002E-2</v>
      </c>
    </row>
    <row r="14" spans="1:4">
      <c r="A14" s="9">
        <v>10</v>
      </c>
      <c r="B14" s="1">
        <v>1.1000000000000001</v>
      </c>
      <c r="C14" s="1">
        <v>2.1</v>
      </c>
      <c r="D14" s="1">
        <v>2.1000000000000001E-2</v>
      </c>
    </row>
    <row r="15" spans="1:4">
      <c r="A15" s="9">
        <v>11</v>
      </c>
      <c r="B15" s="1">
        <v>1.1000000000000001</v>
      </c>
      <c r="C15" s="1">
        <v>2.1</v>
      </c>
      <c r="D15" s="1">
        <v>2.1000000000000001E-2</v>
      </c>
    </row>
    <row r="16" spans="1:4">
      <c r="A16" s="9">
        <v>12</v>
      </c>
      <c r="B16" s="1">
        <v>1.1000000000000001</v>
      </c>
      <c r="C16" s="1">
        <v>2.1</v>
      </c>
      <c r="D16" s="1">
        <v>2.1000000000000001E-2</v>
      </c>
    </row>
    <row r="17" spans="1:4">
      <c r="A17" s="9">
        <v>13</v>
      </c>
      <c r="B17" s="1">
        <v>1.1000000000000001</v>
      </c>
      <c r="C17" s="1">
        <v>2.1</v>
      </c>
      <c r="D17" s="1">
        <v>2.1000000000000001E-2</v>
      </c>
    </row>
    <row r="18" spans="1:4">
      <c r="A18" s="9">
        <v>14</v>
      </c>
      <c r="B18" s="1">
        <v>1.1000000000000001</v>
      </c>
      <c r="C18" s="1">
        <v>2.1</v>
      </c>
      <c r="D18" s="1">
        <v>2.1000000000000001E-2</v>
      </c>
    </row>
    <row r="19" spans="1:4">
      <c r="A19" s="9">
        <v>15</v>
      </c>
      <c r="B19" s="1">
        <v>1.1000000000000001</v>
      </c>
      <c r="C19" s="1">
        <v>2.1</v>
      </c>
      <c r="D19" s="1">
        <v>2.1000000000000001E-2</v>
      </c>
    </row>
    <row r="20" spans="1:4">
      <c r="A20" s="9">
        <v>16</v>
      </c>
      <c r="B20" s="1">
        <v>1.1000000000000001</v>
      </c>
      <c r="C20" s="1">
        <v>2.1</v>
      </c>
      <c r="D20" s="1">
        <v>2.1000000000000001E-2</v>
      </c>
    </row>
    <row r="21" spans="1:4">
      <c r="A21" s="9">
        <v>17</v>
      </c>
      <c r="B21" s="1">
        <v>1.1000000000000001</v>
      </c>
      <c r="C21" s="1">
        <v>2.1</v>
      </c>
      <c r="D21" s="1">
        <v>2.1000000000000001E-2</v>
      </c>
    </row>
    <row r="22" spans="1:4">
      <c r="A22" s="9">
        <v>18</v>
      </c>
      <c r="B22" s="1">
        <v>1.1000000000000001</v>
      </c>
      <c r="C22" s="1">
        <v>2.1</v>
      </c>
      <c r="D22" s="1">
        <v>2.1000000000000001E-2</v>
      </c>
    </row>
    <row r="23" spans="1:4">
      <c r="A23" s="9">
        <v>19</v>
      </c>
      <c r="B23" s="1">
        <v>1.1000000000000001</v>
      </c>
      <c r="C23" s="1">
        <v>2.1</v>
      </c>
      <c r="D23" s="1">
        <v>2.1000000000000001E-2</v>
      </c>
    </row>
    <row r="24" spans="1:4">
      <c r="A24" s="9">
        <v>20</v>
      </c>
      <c r="B24" s="1">
        <v>1.1000000000000001</v>
      </c>
      <c r="C24" s="1">
        <v>2.1</v>
      </c>
      <c r="D24" s="1">
        <v>2.1000000000000001E-2</v>
      </c>
    </row>
    <row r="25" spans="1:4">
      <c r="A25" s="9">
        <v>21</v>
      </c>
      <c r="B25" s="1">
        <v>1.1000000000000001</v>
      </c>
      <c r="C25" s="1">
        <v>2.1</v>
      </c>
      <c r="D25" s="1">
        <v>2.1000000000000001E-2</v>
      </c>
    </row>
    <row r="26" spans="1:4">
      <c r="A26" s="9">
        <v>22</v>
      </c>
      <c r="B26" s="1">
        <v>1.1000000000000001</v>
      </c>
      <c r="C26" s="1">
        <v>2.1</v>
      </c>
      <c r="D26" s="1">
        <v>2.1000000000000001E-2</v>
      </c>
    </row>
    <row r="27" spans="1:4">
      <c r="A27" s="9">
        <v>23</v>
      </c>
      <c r="B27" s="1">
        <v>1.1000000000000001</v>
      </c>
      <c r="C27" s="1">
        <v>2.1</v>
      </c>
      <c r="D27" s="1">
        <v>2.1000000000000001E-2</v>
      </c>
    </row>
    <row r="28" spans="1:4">
      <c r="A28" s="9">
        <v>24</v>
      </c>
      <c r="B28" s="1">
        <v>1.1000000000000001</v>
      </c>
      <c r="C28" s="1">
        <v>2.1</v>
      </c>
      <c r="D28" s="1">
        <v>2.1000000000000001E-2</v>
      </c>
    </row>
    <row r="29" spans="1:4">
      <c r="A29" s="9">
        <v>25</v>
      </c>
      <c r="B29" s="1">
        <v>1.1000000000000001</v>
      </c>
      <c r="C29" s="1">
        <v>2.1</v>
      </c>
      <c r="D29" s="1">
        <v>2.1000000000000001E-2</v>
      </c>
    </row>
  </sheetData>
  <mergeCells count="1">
    <mergeCell ref="A1:D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8</vt:i4>
      </vt:variant>
      <vt:variant>
        <vt:lpstr>Intervalli denominati</vt:lpstr>
      </vt:variant>
      <vt:variant>
        <vt:i4>3</vt:i4>
      </vt:variant>
    </vt:vector>
  </HeadingPairs>
  <TitlesOfParts>
    <vt:vector size="11" baseType="lpstr">
      <vt:lpstr>Copertina</vt:lpstr>
      <vt:lpstr>Anagrafica</vt:lpstr>
      <vt:lpstr>Funzionamento</vt:lpstr>
      <vt:lpstr>Investimento</vt:lpstr>
      <vt:lpstr>Costo amm Inv</vt:lpstr>
      <vt:lpstr>Costo amm Fun</vt:lpstr>
      <vt:lpstr>dati tendine</vt:lpstr>
      <vt:lpstr>tassi SWAP</vt:lpstr>
      <vt:lpstr>Copertina!Area_stampa</vt:lpstr>
      <vt:lpstr>Investimento!Area_stampa</vt:lpstr>
      <vt:lpstr>'dati tendine'!Titoli_stampa</vt:lpstr>
    </vt:vector>
  </TitlesOfParts>
  <Company>Hewlett-Packard Company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UVAL Visitatore</dc:creator>
  <cp:lastModifiedBy>coccheri</cp:lastModifiedBy>
  <cp:lastPrinted>2015-06-03T08:55:43Z</cp:lastPrinted>
  <dcterms:created xsi:type="dcterms:W3CDTF">2015-03-10T11:11:08Z</dcterms:created>
  <dcterms:modified xsi:type="dcterms:W3CDTF">2015-06-03T08:55:52Z</dcterms:modified>
</cp:coreProperties>
</file>