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2995" windowHeight="9465" activeTab="3"/>
  </bookViews>
  <sheets>
    <sheet name="Copertina" sheetId="1" r:id="rId1"/>
    <sheet name="Anagrafica" sheetId="2" r:id="rId2"/>
    <sheet name="Funzionamento" sheetId="3" r:id="rId3"/>
    <sheet name="Investimento" sheetId="4" r:id="rId4"/>
    <sheet name="dati tendine" sheetId="5" r:id="rId5"/>
  </sheets>
  <definedNames>
    <definedName name="_xlnm.Print_Area" localSheetId="0">Copertina!$A$1:$I$34</definedName>
  </definedNames>
  <calcPr calcId="145621"/>
</workbook>
</file>

<file path=xl/calcChain.xml><?xml version="1.0" encoding="utf-8"?>
<calcChain xmlns="http://schemas.openxmlformats.org/spreadsheetml/2006/main">
  <c r="E97" i="4" l="1"/>
  <c r="D97" i="4"/>
  <c r="C97" i="4"/>
  <c r="D93" i="3"/>
  <c r="E93" i="3" s="1"/>
  <c r="F97" i="4" l="1"/>
  <c r="C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54" i="4"/>
  <c r="D91" i="4" s="1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49" i="3"/>
  <c r="D86" i="3" s="1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91" i="4" l="1"/>
  <c r="E91" i="4"/>
  <c r="C93" i="3"/>
  <c r="C86" i="3"/>
  <c r="B93" i="3" s="1"/>
</calcChain>
</file>

<file path=xl/comments1.xml><?xml version="1.0" encoding="utf-8"?>
<comments xmlns="http://schemas.openxmlformats.org/spreadsheetml/2006/main">
  <authors>
    <author>UVAL Visitatore</author>
    <author>Petrina Francesca</author>
    <author>lattarulo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UVAL Visitatore:</t>
        </r>
        <r>
          <rPr>
            <sz val="9"/>
            <color indexed="81"/>
            <rFont val="Tahoma"/>
            <family val="2"/>
          </rPr>
          <t xml:space="preserve">
La durata della vita utile corrisponde al numero di anni sui quali articolare l'analisi (per la fase di gestione) ed è preceduta dal periodo d'investimento</t>
        </r>
      </text>
    </comment>
    <comment ref="A25" authorId="1">
      <text>
        <r>
          <rPr>
            <sz val="8"/>
            <color indexed="81"/>
            <rFont val="Tahoma"/>
            <family val="2"/>
          </rPr>
          <t>Indicare la procedura utilizzata
e il documento o relazione di riferimento</t>
        </r>
      </text>
    </comment>
    <comment ref="A30" authorId="2">
      <text>
        <r>
          <rPr>
            <b/>
            <sz val="8"/>
            <color indexed="81"/>
            <rFont val="Tahoma"/>
            <family val="2"/>
          </rPr>
          <t xml:space="preserve">Se lotto funzionale e unità operativa indicare il costo totale previsto. </t>
        </r>
      </text>
    </comment>
    <comment ref="A39" authorId="0">
      <text>
        <r>
          <rPr>
            <b/>
            <sz val="9"/>
            <color indexed="81"/>
            <rFont val="Tahoma"/>
            <family val="2"/>
          </rPr>
          <t>UVAL Visitatore:</t>
        </r>
        <r>
          <rPr>
            <sz val="9"/>
            <color indexed="81"/>
            <rFont val="Tahoma"/>
            <family val="2"/>
          </rPr>
          <t xml:space="preserve">
La durata della vita utile corrisponde al numero di anni sui quali articolare l'analisi per la fase di gestione</t>
        </r>
      </text>
    </comment>
  </commentList>
</comments>
</file>

<file path=xl/comments2.xml><?xml version="1.0" encoding="utf-8"?>
<comments xmlns="http://schemas.openxmlformats.org/spreadsheetml/2006/main">
  <authors>
    <author>UVAL Visitatore</author>
  </authors>
  <commentList>
    <comment ref="B92" authorId="0">
      <text>
        <r>
          <rPr>
            <b/>
            <sz val="9"/>
            <color indexed="81"/>
            <rFont val="Tahoma"/>
            <family val="2"/>
          </rPr>
          <t>UVAL Visitatore:</t>
        </r>
        <r>
          <rPr>
            <sz val="9"/>
            <color indexed="81"/>
            <rFont val="Tahoma"/>
            <family val="2"/>
          </rPr>
          <t xml:space="preserve">
l'importo massimo non supera quanto necessario per coprire le perdite di esercizio nel periodo in questione</t>
        </r>
      </text>
    </comment>
    <comment ref="C92" authorId="0">
      <text>
        <r>
          <rPr>
            <b/>
            <sz val="9"/>
            <color indexed="81"/>
            <rFont val="Tahoma"/>
            <family val="2"/>
          </rPr>
          <t>UVAL Visitatore:</t>
        </r>
        <r>
          <rPr>
            <sz val="9"/>
            <color indexed="81"/>
            <rFont val="Tahoma"/>
            <family val="2"/>
          </rPr>
          <t xml:space="preserve">
metodo alternativo per gli aiuti al di sotto del milione di euro </t>
        </r>
      </text>
    </comment>
    <comment ref="E92" authorId="0">
      <text>
        <r>
          <rPr>
            <b/>
            <sz val="9"/>
            <color indexed="81"/>
            <rFont val="Tahoma"/>
            <family val="2"/>
          </rPr>
          <t>UVAL Visitatore:</t>
        </r>
        <r>
          <rPr>
            <sz val="9"/>
            <color indexed="81"/>
            <rFont val="Tahoma"/>
            <family val="2"/>
          </rPr>
          <t xml:space="preserve">
per gli aiuti sotto al milione di eur</t>
        </r>
      </text>
    </comment>
  </commentList>
</comments>
</file>

<file path=xl/comments3.xml><?xml version="1.0" encoding="utf-8"?>
<comments xmlns="http://schemas.openxmlformats.org/spreadsheetml/2006/main">
  <authors>
    <author>Petrina Francesca</author>
    <author>lattarulo</author>
    <author>UVAL Visitatore</author>
  </authors>
  <commentList>
    <comment ref="A4" authorId="0">
      <text>
        <r>
          <rPr>
            <sz val="9"/>
            <color indexed="81"/>
            <rFont val="Tahoma"/>
            <family val="2"/>
          </rPr>
          <t>A partire dall'anno previsto per l'avvio dei lavori  e, a seguire, il periodo di vita utile dell'opera prevista per tipologia</t>
        </r>
      </text>
    </comment>
    <comment ref="C4" authorId="1">
      <text>
        <r>
          <rPr>
            <sz val="9"/>
            <color indexed="81"/>
            <rFont val="Tahoma"/>
            <family val="2"/>
          </rPr>
          <t>studi e progettazione, espropri, costruzione, oneri fin capitalizzati, oneri per imp indiretta relativi all'operazione in progetto</t>
        </r>
      </text>
    </comment>
    <comment ref="D4" authorId="0">
      <text>
        <r>
          <rPr>
            <sz val="9"/>
            <color indexed="81"/>
            <rFont val="Tahoma"/>
            <family val="2"/>
          </rPr>
          <t>nel caso in cui appaiano voci di costo</t>
        </r>
        <r>
          <rPr>
            <b/>
            <sz val="9"/>
            <color indexed="81"/>
            <rFont val="Tahoma"/>
            <family val="2"/>
          </rPr>
          <t xml:space="preserve"> non ammissibili</t>
        </r>
        <r>
          <rPr>
            <sz val="9"/>
            <color indexed="81"/>
            <rFont val="Tahoma"/>
            <family val="2"/>
          </rPr>
          <t xml:space="preserve">, è necessario inserire il valore dei soli importi ammissibili al finanziamento; in caso contrario, se tutto il costo è ammissibile, reinserire il Costo totale dell'investimento come da colonna C.
</t>
        </r>
      </text>
    </comment>
    <comment ref="E4" authorId="1">
      <text>
        <r>
          <rPr>
            <sz val="9"/>
            <color indexed="81"/>
            <rFont val="Tahoma"/>
            <family val="2"/>
          </rPr>
          <t>Costi di gestione INCREMENTALI+manutenzione ordinaria e straordinaria-ammortamenti e costi finanziari (come eccezione è possibile includere i costi per la costituzione di riserva finanziaria per la sostituzione di impianti di depurazione, solo per la quota non finanziata da contributi comunitari)
Importi al netto IVA.</t>
        </r>
      </text>
    </comment>
    <comment ref="F4" authorId="0">
      <text>
        <r>
          <rPr>
            <sz val="9"/>
            <color indexed="81"/>
            <rFont val="Tahoma"/>
            <family val="2"/>
          </rPr>
          <t>nel caso in cui appaiano voci di costo</t>
        </r>
        <r>
          <rPr>
            <b/>
            <sz val="9"/>
            <color indexed="81"/>
            <rFont val="Tahoma"/>
            <family val="2"/>
          </rPr>
          <t xml:space="preserve"> non ammissibili</t>
        </r>
        <r>
          <rPr>
            <sz val="9"/>
            <color indexed="81"/>
            <rFont val="Tahoma"/>
            <family val="2"/>
          </rPr>
          <t xml:space="preserve">, è necessario inserire il valore dei soli importi ammissibili al finanziamento; in caso contrario, se tutto il costo è ammissibile, reinserire il Costo totale dell'investimento come da colonna C.
</t>
        </r>
      </text>
    </comment>
    <comment ref="G4" authorId="1">
      <text>
        <r>
          <rPr>
            <b/>
            <sz val="8"/>
            <color indexed="81"/>
            <rFont val="Tahoma"/>
            <family val="2"/>
          </rPr>
          <t>Ricavi INCREMENTALI riconducibili alla realizzazione dell'investimnto specifico (tanto aumenti dell'utenza che riduzione nei costi di gestione). Al netto IVA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6" authorId="2">
      <text>
        <r>
          <rPr>
            <b/>
            <sz val="9"/>
            <color indexed="81"/>
            <rFont val="Tahoma"/>
            <family val="2"/>
          </rPr>
          <t>UVAL Visitatore:</t>
        </r>
        <r>
          <rPr>
            <sz val="9"/>
            <color indexed="81"/>
            <rFont val="Tahoma"/>
            <family val="2"/>
          </rPr>
          <t xml:space="preserve">
l'importo massimo non supera la differenza tra costi ammissibili e risultato operativo dell'investimento. Il gestore può mantenere un utile ragionevole nel periodo rilevante.</t>
        </r>
      </text>
    </comment>
    <comment ref="D96" authorId="2">
      <text>
        <r>
          <rPr>
            <b/>
            <sz val="9"/>
            <color indexed="81"/>
            <rFont val="Tahoma"/>
            <family val="2"/>
          </rPr>
          <t>UVAL Visitatore:</t>
        </r>
        <r>
          <rPr>
            <sz val="9"/>
            <color indexed="81"/>
            <rFont val="Tahoma"/>
            <family val="2"/>
          </rPr>
          <t xml:space="preserve">
metodo alternativo per gli aiuti al di sotto del milione di euro </t>
        </r>
      </text>
    </comment>
    <comment ref="F96" authorId="2">
      <text>
        <r>
          <rPr>
            <b/>
            <sz val="9"/>
            <color indexed="81"/>
            <rFont val="Tahoma"/>
            <family val="2"/>
          </rPr>
          <t>UVAL Visitatore:</t>
        </r>
        <r>
          <rPr>
            <sz val="9"/>
            <color indexed="81"/>
            <rFont val="Tahoma"/>
            <family val="2"/>
          </rPr>
          <t xml:space="preserve">
per gli aiuti sotto al milione di eur</t>
        </r>
      </text>
    </comment>
  </commentList>
</comments>
</file>

<file path=xl/sharedStrings.xml><?xml version="1.0" encoding="utf-8"?>
<sst xmlns="http://schemas.openxmlformats.org/spreadsheetml/2006/main" count="132" uniqueCount="104">
  <si>
    <t>CALCOLO DEL MASSIMO AIUTO CONSENTITO</t>
  </si>
  <si>
    <t>Modello con foglio di calcolo</t>
  </si>
  <si>
    <t>Documento per l’Amministrazione Regionale</t>
  </si>
  <si>
    <t>IRPET-REGIONE TOSCANA</t>
  </si>
  <si>
    <t>Tipologia di aiuto</t>
  </si>
  <si>
    <t>Descrizione e finalità dell'operazione</t>
  </si>
  <si>
    <t>Aiuti agli investimenti: identificazione dell'operazione</t>
  </si>
  <si>
    <t>ANAGRAFICA</t>
  </si>
  <si>
    <t>Beneficiario finale</t>
  </si>
  <si>
    <t>Ente proprietario</t>
  </si>
  <si>
    <t xml:space="preserve">Ente di gestione </t>
  </si>
  <si>
    <t>Modalità di gestione</t>
  </si>
  <si>
    <t>Comune e provincia</t>
  </si>
  <si>
    <t>Durata di vita utile</t>
  </si>
  <si>
    <t>CARATTERISTICHE DELL'OPERAZIONE E FASE PROCEDURALE</t>
  </si>
  <si>
    <t>Caratteristiche strutturali e dimensionali dell'operazione</t>
  </si>
  <si>
    <t>Localizzazione</t>
  </si>
  <si>
    <t xml:space="preserve">Bacino di utenza/ potenziali beneficiari </t>
  </si>
  <si>
    <t>Stato di realizzazione dell'operazione</t>
  </si>
  <si>
    <t xml:space="preserve">Stato di avanzamento progettuale dell'opera </t>
  </si>
  <si>
    <t>Verifica di compatibilità ambientale</t>
  </si>
  <si>
    <t>Tipologia dell'operazione</t>
  </si>
  <si>
    <t>Natura dell'operazione</t>
  </si>
  <si>
    <t xml:space="preserve">Di cui già attuato % </t>
  </si>
  <si>
    <t xml:space="preserve">Di cui già appaltato % </t>
  </si>
  <si>
    <t>Eventuale progetto complessivo, riferimento e costo totale</t>
  </si>
  <si>
    <t>II - Foglio di inserimento (a cura del proponente)</t>
  </si>
  <si>
    <t>Unità di misura Euro</t>
  </si>
  <si>
    <t>Anni</t>
  </si>
  <si>
    <t>Ricavi da tariffe,canoni, prezzi di vendita dei servizi 
(A)</t>
  </si>
  <si>
    <t>Costi operativi di gestione (al netto degli ammortamenti e degli interessi sul debito) 
(B)</t>
  </si>
  <si>
    <r>
      <t xml:space="preserve">di cui Costo ammissibile al finanziamento. Dove tutto il funzionamento è ammissibile reinserire i costi operativi di gestione                 
(D) </t>
    </r>
    <r>
      <rPr>
        <b/>
        <i/>
        <sz val="10"/>
        <color theme="1"/>
        <rFont val="Calibri"/>
        <family val="2"/>
        <scheme val="minor"/>
      </rPr>
      <t>a cura dell'Amministrazione Regionale o di eventuali organismi intermedi</t>
    </r>
  </si>
  <si>
    <t>Costi operativi: personale, acquisto di beni e servizi, manutenzione ordinaria e straordinaria, escluso interessi sul debito e ammortamento</t>
  </si>
  <si>
    <t>NOTA L'anno 0 è quello di avvio della gestione</t>
  </si>
  <si>
    <t xml:space="preserve">III - Foglio di calcolo </t>
  </si>
  <si>
    <t xml:space="preserve">Anni                                                           </t>
  </si>
  <si>
    <t>Tasso di attualizzazione</t>
  </si>
  <si>
    <t>Costi ammissibili attualizzati</t>
  </si>
  <si>
    <t>Valore Attuale</t>
  </si>
  <si>
    <t xml:space="preserve">IV - Foglio di risultati </t>
  </si>
  <si>
    <t>Importo massimo dell'aiuto</t>
  </si>
  <si>
    <t>80% del costo ammissibile attualizzato</t>
  </si>
  <si>
    <t>costo ammissibile non attualizzato</t>
  </si>
  <si>
    <t xml:space="preserve">80% del costo ammissibile </t>
  </si>
  <si>
    <t xml:space="preserve">Entrate nette attualizzate
 (A-D) </t>
  </si>
  <si>
    <t>NB qui il calcolo viene fatto sui costi di gestione non attualizzati</t>
  </si>
  <si>
    <t xml:space="preserve">Anni                                                                 </t>
  </si>
  <si>
    <t>Costo dell'investimento 
(A)</t>
  </si>
  <si>
    <r>
      <t xml:space="preserve">di cui Costo ammissibile al finanziamento. Dove tutto l'investimento è ammissibile reinserire il Costo totale   dell'investimento 
(B) </t>
    </r>
    <r>
      <rPr>
        <i/>
        <sz val="8"/>
        <rFont val="Arial"/>
        <family val="2"/>
      </rPr>
      <t>a cura dell'Amministrazione Regionale o di eventuali organismi intermedi</t>
    </r>
  </si>
  <si>
    <t>Costi operativi di gestione (al netto degli ammortamenti e degli interessi sul debito) 
(C)</t>
  </si>
  <si>
    <r>
      <t xml:space="preserve">di cui Costo ammissibile al finanziamento. Dove tutto l'investimento è ammissibile reinserire il Costo totale di gestione 
(D) </t>
    </r>
    <r>
      <rPr>
        <i/>
        <sz val="8"/>
        <rFont val="Arial"/>
        <family val="2"/>
      </rPr>
      <t>a cura dell'Amministrazione Regionale o di eventuali organismi intermedi</t>
    </r>
  </si>
  <si>
    <t>Ricavi da tariffe,canoni, prezzi di vendita dei servizi 
(E)</t>
  </si>
  <si>
    <t xml:space="preserve">Anni                                                             </t>
  </si>
  <si>
    <t>Entrate nette 
(E-B) attualizzate</t>
  </si>
  <si>
    <t>Costo dell'investimento 
(B attualizzato)</t>
  </si>
  <si>
    <r>
      <t>NOTA</t>
    </r>
    <r>
      <rPr>
        <sz val="11"/>
        <rFont val="Arial"/>
        <family val="2"/>
      </rPr>
      <t xml:space="preserve"> L'anno 0 è quello di avvio dell'investimento. Indicare l'anno di presunto inizio dei lavori. Il periodo di operatività è presumibilmente a seguire, indicare l'anno di avvio dell'operatività del servizio. </t>
    </r>
  </si>
  <si>
    <r>
      <t>Costi operativi</t>
    </r>
    <r>
      <rPr>
        <sz val="11"/>
        <color theme="1"/>
        <rFont val="Calibri"/>
        <family val="2"/>
        <scheme val="minor"/>
      </rPr>
      <t>: personale, acquisto di beni e servizi, manutenzione ordinaria e straordinaria, escluso interessi sul debito e ammortamento</t>
    </r>
  </si>
  <si>
    <t>Valore attuale</t>
  </si>
  <si>
    <t>80% del Costo ammissibile attualizzato</t>
  </si>
  <si>
    <t>Costo ammissibile non attualizzato</t>
  </si>
  <si>
    <t xml:space="preserve">80% del Costo ammissibile </t>
  </si>
  <si>
    <t>SCHEDA DI SETTORE</t>
  </si>
  <si>
    <t>STATO DI REALIZZAZIONE DELL'INTERVENTO</t>
  </si>
  <si>
    <t>TIPOLOGIA DELL'INTERVENTO</t>
  </si>
  <si>
    <t>STATO DI AVANZAMENTO PROGETTUALE</t>
  </si>
  <si>
    <t>Investimento</t>
  </si>
  <si>
    <t>Non ancora realizzato</t>
  </si>
  <si>
    <t>Completamento</t>
  </si>
  <si>
    <t>Intervento unitario, progetto organico</t>
  </si>
  <si>
    <t>Studio di fattibilità</t>
  </si>
  <si>
    <t>Applicazione di previsioni normative (indicare il rif normativo)</t>
  </si>
  <si>
    <t xml:space="preserve">Locale </t>
  </si>
  <si>
    <t>in economia</t>
  </si>
  <si>
    <t>Centro abitato</t>
  </si>
  <si>
    <t>Funzionamento</t>
  </si>
  <si>
    <t>In corso di realizzazione</t>
  </si>
  <si>
    <t>Ampliamento</t>
  </si>
  <si>
    <t>Lotto funzionale 1°</t>
  </si>
  <si>
    <t>Progetto preliminare</t>
  </si>
  <si>
    <t>Analisi ingegnerestica, chimica, territoriale dell'impatto dell'opera</t>
  </si>
  <si>
    <t>Regionale</t>
  </si>
  <si>
    <t>con azienda municipalizzata, prov o consortile</t>
  </si>
  <si>
    <t>Frazioni</t>
  </si>
  <si>
    <t>Già realizzato</t>
  </si>
  <si>
    <t>Ristrutturazione opera esistente</t>
  </si>
  <si>
    <t>Lotto funzionale 2°</t>
  </si>
  <si>
    <t>Progetto definitivo</t>
  </si>
  <si>
    <t>Definizione delle modalità per la mitigazione dell'opera</t>
  </si>
  <si>
    <t>Sovraregionale</t>
  </si>
  <si>
    <t>in concessione a privati</t>
  </si>
  <si>
    <t>Area rurale</t>
  </si>
  <si>
    <t>Nuova costruzione</t>
  </si>
  <si>
    <t>Lotto funzionale 3°</t>
  </si>
  <si>
    <t>Progetto esecutivo</t>
  </si>
  <si>
    <t>in concessione a enti o imprese pub</t>
  </si>
  <si>
    <t>Unità senza autonomia funzionale</t>
  </si>
  <si>
    <t>In fase di appalto</t>
  </si>
  <si>
    <r>
      <rPr>
        <b/>
        <sz val="11"/>
        <color theme="1"/>
        <rFont val="Calibri"/>
        <family val="2"/>
        <scheme val="minor"/>
      </rPr>
      <t>Attenzione:</t>
    </r>
    <r>
      <rPr>
        <sz val="11"/>
        <color theme="1"/>
        <rFont val="Calibri"/>
        <family val="2"/>
        <scheme val="minor"/>
      </rPr>
      <t xml:space="preserve"> sia che si tratti di un intervento unitario, di un lotto funzionale, o di un intervento senza autonomia funzionale, l'analisi, e quindi i dati richiesti, si riferiscono all'investimento complessivo, a prescindere dalla quota di cofinanziamento richiesta dal proponente. Nel caso in cui si tratti di un intervento senza autonomia funzionale è altresì necessario riferire l'analisi all'intero intervento complessivamente inteso.</t>
    </r>
  </si>
  <si>
    <t>SCHEDA AIUTI PER LE INFRASTRUTTURE SPORTIVE E RICREATIVE MULTIFUNZIONALI RIENTRANTI NEL REGOLAMENTO 651/2014</t>
  </si>
  <si>
    <t>Infrastrutture sportive</t>
  </si>
  <si>
    <t>Infrastrutture ricreative multifunzionali</t>
  </si>
  <si>
    <t>Obiettivo</t>
  </si>
  <si>
    <r>
      <t xml:space="preserve">SCHEDA DI SETTORE: Aiuti per le </t>
    </r>
    <r>
      <rPr>
        <b/>
        <sz val="14"/>
        <color theme="1"/>
        <rFont val="Calibri"/>
        <family val="2"/>
        <scheme val="minor"/>
      </rPr>
      <t>INFRASTRUTTURE SPORTIVE E RICREATIVE MULTIFUNZIONALI</t>
    </r>
    <r>
      <rPr>
        <b/>
        <sz val="16"/>
        <color theme="1"/>
        <rFont val="Calibri"/>
        <family val="2"/>
        <scheme val="minor"/>
      </rPr>
      <t xml:space="preserve"> (art.55)</t>
    </r>
  </si>
  <si>
    <t>Aiuti al funzionamento:  - SOLO infrastrutture SPORTIVE - identificazione dell'operazione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</si>
</sst>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9.5"/>
      <name val="Arial"/>
      <family val="2"/>
    </font>
    <font>
      <sz val="9.5"/>
      <color rgb="FFFF0000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4" fillId="0" borderId="0" xfId="0" applyFont="1" applyAlignment="1"/>
    <xf numFmtId="0" fontId="3" fillId="0" borderId="0" xfId="0" applyFont="1" applyAlignment="1"/>
    <xf numFmtId="0" fontId="7" fillId="0" borderId="2" xfId="0" applyFont="1" applyBorder="1" applyAlignment="1"/>
    <xf numFmtId="0" fontId="12" fillId="0" borderId="0" xfId="0" applyFont="1"/>
    <xf numFmtId="0" fontId="0" fillId="0" borderId="0" xfId="0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2" borderId="2" xfId="0" applyFill="1" applyBorder="1"/>
    <xf numFmtId="0" fontId="1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15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4" fontId="0" fillId="2" borderId="2" xfId="0" applyNumberFormat="1" applyFill="1" applyBorder="1"/>
    <xf numFmtId="4" fontId="0" fillId="3" borderId="2" xfId="0" applyNumberFormat="1" applyFill="1" applyBorder="1"/>
    <xf numFmtId="4" fontId="0" fillId="0" borderId="2" xfId="0" applyNumberFormat="1" applyBorder="1"/>
    <xf numFmtId="0" fontId="2" fillId="8" borderId="2" xfId="0" applyFont="1" applyFill="1" applyBorder="1"/>
    <xf numFmtId="4" fontId="2" fillId="8" borderId="2" xfId="0" applyNumberFormat="1" applyFont="1" applyFill="1" applyBorder="1"/>
    <xf numFmtId="3" fontId="0" fillId="0" borderId="2" xfId="0" applyNumberFormat="1" applyFill="1" applyBorder="1"/>
    <xf numFmtId="0" fontId="7" fillId="4" borderId="2" xfId="0" applyFont="1" applyFill="1" applyBorder="1" applyAlignment="1">
      <alignment horizontal="center" vertical="center" wrapText="1"/>
    </xf>
    <xf numFmtId="4" fontId="0" fillId="4" borderId="2" xfId="0" applyNumberFormat="1" applyFill="1" applyBorder="1"/>
    <xf numFmtId="3" fontId="0" fillId="4" borderId="2" xfId="0" applyNumberFormat="1" applyFill="1" applyBorder="1"/>
    <xf numFmtId="0" fontId="21" fillId="0" borderId="0" xfId="0" applyFont="1"/>
    <xf numFmtId="0" fontId="16" fillId="9" borderId="2" xfId="0" applyFont="1" applyFill="1" applyBorder="1" applyAlignment="1">
      <alignment horizontal="center" vertical="center" wrapText="1"/>
    </xf>
    <xf numFmtId="44" fontId="22" fillId="0" borderId="0" xfId="1" applyFont="1"/>
    <xf numFmtId="0" fontId="22" fillId="0" borderId="0" xfId="0" applyFont="1"/>
    <xf numFmtId="0" fontId="23" fillId="0" borderId="0" xfId="0" applyFont="1" applyFill="1"/>
    <xf numFmtId="20" fontId="24" fillId="0" borderId="0" xfId="0" applyNumberFormat="1" applyFont="1" applyFill="1" applyBorder="1" applyAlignment="1">
      <alignment horizontal="left" vertical="center" wrapText="1"/>
    </xf>
    <xf numFmtId="44" fontId="0" fillId="0" borderId="0" xfId="1" applyFont="1"/>
    <xf numFmtId="0" fontId="24" fillId="0" borderId="0" xfId="0" applyFont="1" applyFill="1" applyBorder="1" applyAlignment="1">
      <alignment horizontal="left" vertical="center" wrapText="1"/>
    </xf>
    <xf numFmtId="21" fontId="24" fillId="0" borderId="0" xfId="0" applyNumberFormat="1" applyFont="1" applyFill="1" applyBorder="1" applyAlignment="1">
      <alignment horizontal="left" vertical="center" wrapText="1"/>
    </xf>
    <xf numFmtId="0" fontId="18" fillId="0" borderId="0" xfId="0" applyFont="1"/>
    <xf numFmtId="0" fontId="0" fillId="0" borderId="1" xfId="0" applyBorder="1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0" fillId="0" borderId="11" xfId="0" applyBorder="1" applyAlignment="1">
      <alignment wrapText="1"/>
    </xf>
    <xf numFmtId="0" fontId="5" fillId="5" borderId="3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3" fillId="7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/>
    </xf>
    <xf numFmtId="0" fontId="5" fillId="5" borderId="5" xfId="0" applyFont="1" applyFill="1" applyBorder="1" applyAlignme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I1"/>
    </sheetView>
  </sheetViews>
  <sheetFormatPr defaultRowHeight="15" x14ac:dyDescent="0.25"/>
  <cols>
    <col min="5" max="5" width="14.28515625" customWidth="1"/>
    <col min="6" max="6" width="15.5703125" customWidth="1"/>
    <col min="8" max="8" width="11.28515625" customWidth="1"/>
    <col min="9" max="9" width="16.140625" hidden="1" customWidth="1"/>
  </cols>
  <sheetData>
    <row r="1" spans="1:9" ht="69" customHeight="1" x14ac:dyDescent="0.35">
      <c r="A1" s="41" t="s">
        <v>98</v>
      </c>
      <c r="B1" s="41"/>
      <c r="C1" s="41"/>
      <c r="D1" s="41"/>
      <c r="E1" s="41"/>
      <c r="F1" s="41"/>
      <c r="G1" s="41"/>
      <c r="H1" s="41"/>
      <c r="I1" s="41"/>
    </row>
    <row r="3" spans="1:9" ht="18.75" x14ac:dyDescent="0.3">
      <c r="B3" s="42" t="s">
        <v>0</v>
      </c>
      <c r="C3" s="42"/>
      <c r="D3" s="42"/>
      <c r="E3" s="42"/>
      <c r="F3" s="42"/>
    </row>
    <row r="5" spans="1:9" ht="18.75" x14ac:dyDescent="0.3">
      <c r="C5" s="42" t="s">
        <v>1</v>
      </c>
      <c r="D5" s="42"/>
      <c r="E5" s="42"/>
    </row>
    <row r="8" spans="1:9" x14ac:dyDescent="0.25">
      <c r="B8" s="43" t="s">
        <v>2</v>
      </c>
      <c r="C8" s="43"/>
      <c r="D8" s="43"/>
      <c r="E8" s="43"/>
      <c r="F8" s="43"/>
    </row>
    <row r="9" spans="1:9" x14ac:dyDescent="0.25">
      <c r="C9" s="43" t="s">
        <v>3</v>
      </c>
      <c r="D9" s="43"/>
      <c r="E9" s="43"/>
    </row>
  </sheetData>
  <mergeCells count="5">
    <mergeCell ref="A1:I1"/>
    <mergeCell ref="B3:F3"/>
    <mergeCell ref="C5:E5"/>
    <mergeCell ref="B8:F8"/>
    <mergeCell ref="C9:E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9"/>
  <sheetViews>
    <sheetView workbookViewId="0">
      <selection activeCell="A34" sqref="A34:B34"/>
    </sheetView>
  </sheetViews>
  <sheetFormatPr defaultRowHeight="15" x14ac:dyDescent="0.25"/>
  <cols>
    <col min="1" max="1" width="47.85546875" customWidth="1"/>
    <col min="2" max="2" width="45.85546875" customWidth="1"/>
  </cols>
  <sheetData>
    <row r="1" spans="1:7" ht="42.75" customHeight="1" thickBot="1" x14ac:dyDescent="0.4">
      <c r="A1" s="49" t="s">
        <v>102</v>
      </c>
      <c r="B1" s="50"/>
      <c r="C1" s="4"/>
      <c r="D1" s="4"/>
      <c r="E1" s="4"/>
      <c r="F1" s="4"/>
      <c r="G1" s="4"/>
    </row>
    <row r="3" spans="1:7" x14ac:dyDescent="0.25">
      <c r="A3" s="3" t="s">
        <v>101</v>
      </c>
      <c r="B3" s="65" t="s">
        <v>99</v>
      </c>
    </row>
    <row r="4" spans="1:7" x14ac:dyDescent="0.25">
      <c r="A4" s="3" t="s">
        <v>4</v>
      </c>
      <c r="B4" s="9" t="s">
        <v>74</v>
      </c>
    </row>
    <row r="5" spans="1:7" x14ac:dyDescent="0.25">
      <c r="A5" s="3" t="s">
        <v>5</v>
      </c>
      <c r="B5" s="9"/>
    </row>
    <row r="8" spans="1:7" ht="15.75" thickBot="1" x14ac:dyDescent="0.3"/>
    <row r="9" spans="1:7" ht="21.75" thickBot="1" x14ac:dyDescent="0.4">
      <c r="A9" s="46" t="s">
        <v>6</v>
      </c>
      <c r="B9" s="47"/>
      <c r="C9" s="4"/>
      <c r="D9" s="4"/>
      <c r="E9" s="4"/>
      <c r="F9" s="4"/>
      <c r="G9" s="4"/>
    </row>
    <row r="10" spans="1:7" ht="15.75" x14ac:dyDescent="0.25">
      <c r="A10" s="51" t="s">
        <v>7</v>
      </c>
      <c r="B10" s="51"/>
      <c r="C10" s="5"/>
      <c r="D10" s="5"/>
      <c r="E10" s="5"/>
      <c r="F10" s="5"/>
      <c r="G10" s="5"/>
    </row>
    <row r="11" spans="1:7" x14ac:dyDescent="0.25">
      <c r="A11" s="2" t="s">
        <v>8</v>
      </c>
      <c r="B11" s="39"/>
    </row>
    <row r="12" spans="1:7" x14ac:dyDescent="0.25">
      <c r="A12" s="3" t="s">
        <v>9</v>
      </c>
      <c r="B12" s="9"/>
    </row>
    <row r="13" spans="1:7" x14ac:dyDescent="0.25">
      <c r="A13" s="3" t="s">
        <v>10</v>
      </c>
      <c r="B13" s="9"/>
    </row>
    <row r="14" spans="1:7" x14ac:dyDescent="0.25">
      <c r="A14" s="3" t="s">
        <v>11</v>
      </c>
      <c r="B14" s="9" t="s">
        <v>81</v>
      </c>
    </row>
    <row r="15" spans="1:7" x14ac:dyDescent="0.25">
      <c r="A15" s="3" t="s">
        <v>12</v>
      </c>
      <c r="B15" s="9"/>
    </row>
    <row r="16" spans="1:7" x14ac:dyDescent="0.25">
      <c r="A16" s="2" t="s">
        <v>13</v>
      </c>
      <c r="B16" s="9"/>
    </row>
    <row r="17" spans="1:2" ht="76.5" customHeight="1" x14ac:dyDescent="0.25">
      <c r="A17" s="48" t="s">
        <v>97</v>
      </c>
      <c r="B17" s="48"/>
    </row>
    <row r="18" spans="1:2" ht="15.75" thickBot="1" x14ac:dyDescent="0.3"/>
    <row r="19" spans="1:2" ht="16.5" thickBot="1" x14ac:dyDescent="0.3">
      <c r="A19" s="44" t="s">
        <v>14</v>
      </c>
      <c r="B19" s="45"/>
    </row>
    <row r="20" spans="1:2" ht="26.25" x14ac:dyDescent="0.25">
      <c r="A20" s="2" t="s">
        <v>15</v>
      </c>
      <c r="B20" s="39"/>
    </row>
    <row r="21" spans="1:2" x14ac:dyDescent="0.25">
      <c r="A21" s="3" t="s">
        <v>16</v>
      </c>
      <c r="B21" s="9"/>
    </row>
    <row r="22" spans="1:2" x14ac:dyDescent="0.25">
      <c r="A22" s="3" t="s">
        <v>17</v>
      </c>
      <c r="B22" s="9" t="s">
        <v>80</v>
      </c>
    </row>
    <row r="23" spans="1:2" x14ac:dyDescent="0.25">
      <c r="A23" s="3" t="s">
        <v>18</v>
      </c>
      <c r="B23" s="9" t="s">
        <v>66</v>
      </c>
    </row>
    <row r="24" spans="1:2" x14ac:dyDescent="0.25">
      <c r="A24" s="3" t="s">
        <v>19</v>
      </c>
      <c r="B24" s="9" t="s">
        <v>86</v>
      </c>
    </row>
    <row r="25" spans="1:2" x14ac:dyDescent="0.25">
      <c r="A25" s="3" t="s">
        <v>20</v>
      </c>
      <c r="B25" s="9"/>
    </row>
    <row r="26" spans="1:2" x14ac:dyDescent="0.25">
      <c r="A26" s="3" t="s">
        <v>21</v>
      </c>
      <c r="B26" s="9" t="s">
        <v>67</v>
      </c>
    </row>
    <row r="27" spans="1:2" x14ac:dyDescent="0.25">
      <c r="A27" s="3" t="s">
        <v>22</v>
      </c>
      <c r="B27" s="9" t="s">
        <v>77</v>
      </c>
    </row>
    <row r="28" spans="1:2" x14ac:dyDescent="0.25">
      <c r="A28" s="6" t="s">
        <v>23</v>
      </c>
      <c r="B28" s="9"/>
    </row>
    <row r="29" spans="1:2" x14ac:dyDescent="0.25">
      <c r="A29" s="3" t="s">
        <v>24</v>
      </c>
      <c r="B29" s="9"/>
    </row>
    <row r="30" spans="1:2" ht="26.25" x14ac:dyDescent="0.25">
      <c r="A30" s="3" t="s">
        <v>25</v>
      </c>
      <c r="B30" s="9"/>
    </row>
    <row r="32" spans="1:2" ht="15.75" thickBot="1" x14ac:dyDescent="0.3"/>
    <row r="33" spans="1:2" ht="40.5" customHeight="1" thickBot="1" x14ac:dyDescent="0.4">
      <c r="A33" s="46" t="s">
        <v>103</v>
      </c>
      <c r="B33" s="47"/>
    </row>
    <row r="34" spans="1:2" ht="16.5" thickBot="1" x14ac:dyDescent="0.3">
      <c r="A34" s="44" t="s">
        <v>7</v>
      </c>
      <c r="B34" s="45"/>
    </row>
    <row r="35" spans="1:2" x14ac:dyDescent="0.25">
      <c r="A35" s="3" t="s">
        <v>9</v>
      </c>
      <c r="B35" s="9"/>
    </row>
    <row r="36" spans="1:2" x14ac:dyDescent="0.25">
      <c r="A36" s="3" t="s">
        <v>10</v>
      </c>
      <c r="B36" s="9"/>
    </row>
    <row r="37" spans="1:2" x14ac:dyDescent="0.25">
      <c r="A37" s="3" t="s">
        <v>11</v>
      </c>
      <c r="B37" s="9" t="s">
        <v>72</v>
      </c>
    </row>
    <row r="38" spans="1:2" x14ac:dyDescent="0.25">
      <c r="A38" s="3" t="s">
        <v>12</v>
      </c>
      <c r="B38" s="9"/>
    </row>
    <row r="39" spans="1:2" x14ac:dyDescent="0.25">
      <c r="A39" s="2" t="s">
        <v>13</v>
      </c>
      <c r="B39" s="9"/>
    </row>
  </sheetData>
  <mergeCells count="7">
    <mergeCell ref="A19:B19"/>
    <mergeCell ref="A34:B34"/>
    <mergeCell ref="A33:B33"/>
    <mergeCell ref="A17:B17"/>
    <mergeCell ref="A1:B1"/>
    <mergeCell ref="A9:B9"/>
    <mergeCell ref="A10:B10"/>
  </mergeCell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'dati tendine'!$A$2:$A$7</xm:f>
          </x14:formula1>
          <xm:sqref>B3</xm:sqref>
        </x14:dataValidation>
        <x14:dataValidation type="list" allowBlank="1" showInputMessage="1" showErrorMessage="1">
          <x14:formula1>
            <xm:f>'dati tendine'!$B$2:$B$3</xm:f>
          </x14:formula1>
          <xm:sqref>B4</xm:sqref>
        </x14:dataValidation>
        <x14:dataValidation type="list" allowBlank="1" showInputMessage="1" showErrorMessage="1">
          <x14:formula1>
            <xm:f>'dati tendine'!$I$2:$I$5</xm:f>
          </x14:formula1>
          <xm:sqref>B14 B37</xm:sqref>
        </x14:dataValidation>
        <x14:dataValidation type="list" allowBlank="1" showInputMessage="1" showErrorMessage="1">
          <x14:formula1>
            <xm:f>'dati tendine'!$H$2:$H$4</xm:f>
          </x14:formula1>
          <xm:sqref>B22</xm:sqref>
        </x14:dataValidation>
        <x14:dataValidation type="list" allowBlank="1" showInputMessage="1" showErrorMessage="1">
          <x14:formula1>
            <xm:f>'dati tendine'!$C$2:$C$4</xm:f>
          </x14:formula1>
          <xm:sqref>B23</xm:sqref>
        </x14:dataValidation>
        <x14:dataValidation type="list" allowBlank="1" showInputMessage="1" showErrorMessage="1">
          <x14:formula1>
            <xm:f>'dati tendine'!$F$2:$F$6</xm:f>
          </x14:formula1>
          <xm:sqref>B24</xm:sqref>
        </x14:dataValidation>
        <x14:dataValidation type="list" allowBlank="1" showInputMessage="1" showErrorMessage="1">
          <x14:formula1>
            <xm:f>'dati tendine'!$D$2:$D$5</xm:f>
          </x14:formula1>
          <xm:sqref>B26</xm:sqref>
        </x14:dataValidation>
        <x14:dataValidation type="list" allowBlank="1" showInputMessage="1" showErrorMessage="1">
          <x14:formula1>
            <xm:f>'dati tendine'!$E$2:$E$6</xm:f>
          </x14:formula1>
          <xm:sqref>B27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4"/>
  <sheetViews>
    <sheetView topLeftCell="A79" workbookViewId="0">
      <selection activeCell="B93" sqref="B93"/>
    </sheetView>
  </sheetViews>
  <sheetFormatPr defaultRowHeight="15" x14ac:dyDescent="0.25"/>
  <cols>
    <col min="1" max="1" width="11.85546875" customWidth="1"/>
    <col min="2" max="2" width="21.140625" customWidth="1"/>
    <col min="3" max="3" width="22.42578125" customWidth="1"/>
    <col min="4" max="4" width="30.7109375" customWidth="1"/>
    <col min="5" max="5" width="28.7109375" customWidth="1"/>
    <col min="6" max="6" width="17.42578125" customWidth="1"/>
  </cols>
  <sheetData>
    <row r="1" spans="1:6" ht="31.5" customHeight="1" thickBot="1" x14ac:dyDescent="0.3">
      <c r="A1" s="52" t="s">
        <v>26</v>
      </c>
      <c r="B1" s="53"/>
      <c r="C1" s="53"/>
      <c r="D1" s="53"/>
      <c r="E1" s="53"/>
      <c r="F1" s="70"/>
    </row>
    <row r="3" spans="1:6" x14ac:dyDescent="0.25">
      <c r="A3" s="7" t="s">
        <v>27</v>
      </c>
    </row>
    <row r="4" spans="1:6" ht="99" customHeight="1" x14ac:dyDescent="0.25">
      <c r="A4" s="12" t="s">
        <v>28</v>
      </c>
      <c r="B4" s="13"/>
      <c r="C4" s="12" t="s">
        <v>29</v>
      </c>
      <c r="D4" s="12" t="s">
        <v>30</v>
      </c>
      <c r="E4" s="14" t="s">
        <v>31</v>
      </c>
      <c r="F4" s="8"/>
    </row>
    <row r="5" spans="1:6" x14ac:dyDescent="0.25">
      <c r="A5" s="11"/>
      <c r="B5" s="10">
        <v>0</v>
      </c>
      <c r="C5" s="20">
        <v>40000</v>
      </c>
      <c r="D5" s="20">
        <v>90000</v>
      </c>
      <c r="E5" s="21">
        <v>90000</v>
      </c>
    </row>
    <row r="6" spans="1:6" x14ac:dyDescent="0.25">
      <c r="A6" s="11"/>
      <c r="B6" s="10">
        <v>1</v>
      </c>
      <c r="C6" s="20">
        <v>40000</v>
      </c>
      <c r="D6" s="20">
        <v>90000</v>
      </c>
      <c r="E6" s="21">
        <v>90000</v>
      </c>
    </row>
    <row r="7" spans="1:6" x14ac:dyDescent="0.25">
      <c r="A7" s="11"/>
      <c r="B7" s="10">
        <v>2</v>
      </c>
      <c r="C7" s="20">
        <v>40000</v>
      </c>
      <c r="D7" s="20">
        <v>90000</v>
      </c>
      <c r="E7" s="21">
        <v>90000</v>
      </c>
    </row>
    <row r="8" spans="1:6" x14ac:dyDescent="0.25">
      <c r="A8" s="11"/>
      <c r="B8" s="10">
        <v>3</v>
      </c>
      <c r="C8" s="20">
        <v>40000</v>
      </c>
      <c r="D8" s="20">
        <v>90000</v>
      </c>
      <c r="E8" s="21">
        <v>90000</v>
      </c>
    </row>
    <row r="9" spans="1:6" x14ac:dyDescent="0.25">
      <c r="A9" s="11"/>
      <c r="B9" s="10">
        <v>4</v>
      </c>
      <c r="C9" s="20">
        <v>40000</v>
      </c>
      <c r="D9" s="20">
        <v>90000</v>
      </c>
      <c r="E9" s="21">
        <v>90000</v>
      </c>
    </row>
    <row r="10" spans="1:6" x14ac:dyDescent="0.25">
      <c r="A10" s="11"/>
      <c r="B10" s="10">
        <v>5</v>
      </c>
      <c r="C10" s="20">
        <v>40000</v>
      </c>
      <c r="D10" s="20">
        <v>90000</v>
      </c>
      <c r="E10" s="21">
        <v>90000</v>
      </c>
    </row>
    <row r="11" spans="1:6" x14ac:dyDescent="0.25">
      <c r="A11" s="11"/>
      <c r="B11" s="10">
        <v>6</v>
      </c>
      <c r="C11" s="20">
        <v>40000</v>
      </c>
      <c r="D11" s="20">
        <v>90000</v>
      </c>
      <c r="E11" s="21">
        <v>90000</v>
      </c>
    </row>
    <row r="12" spans="1:6" x14ac:dyDescent="0.25">
      <c r="A12" s="11"/>
      <c r="B12" s="10">
        <v>7</v>
      </c>
      <c r="C12" s="20">
        <v>40000</v>
      </c>
      <c r="D12" s="20">
        <v>90000</v>
      </c>
      <c r="E12" s="21">
        <v>90000</v>
      </c>
    </row>
    <row r="13" spans="1:6" x14ac:dyDescent="0.25">
      <c r="A13" s="11"/>
      <c r="B13" s="10">
        <v>8</v>
      </c>
      <c r="C13" s="20">
        <v>40000</v>
      </c>
      <c r="D13" s="20">
        <v>90000</v>
      </c>
      <c r="E13" s="21">
        <v>90000</v>
      </c>
    </row>
    <row r="14" spans="1:6" x14ac:dyDescent="0.25">
      <c r="A14" s="11"/>
      <c r="B14" s="10">
        <v>9</v>
      </c>
      <c r="C14" s="20">
        <v>40000</v>
      </c>
      <c r="D14" s="20">
        <v>90000</v>
      </c>
      <c r="E14" s="21">
        <v>90000</v>
      </c>
    </row>
    <row r="15" spans="1:6" x14ac:dyDescent="0.25">
      <c r="A15" s="11"/>
      <c r="B15" s="10">
        <v>10</v>
      </c>
      <c r="C15" s="20">
        <v>40000</v>
      </c>
      <c r="D15" s="20">
        <v>90000</v>
      </c>
      <c r="E15" s="21">
        <v>90000</v>
      </c>
    </row>
    <row r="16" spans="1:6" x14ac:dyDescent="0.25">
      <c r="A16" s="11"/>
      <c r="B16" s="10">
        <v>11</v>
      </c>
      <c r="C16" s="20"/>
      <c r="D16" s="20"/>
      <c r="E16" s="21"/>
    </row>
    <row r="17" spans="1:5" x14ac:dyDescent="0.25">
      <c r="A17" s="11"/>
      <c r="B17" s="10">
        <v>12</v>
      </c>
      <c r="C17" s="20"/>
      <c r="D17" s="20"/>
      <c r="E17" s="21"/>
    </row>
    <row r="18" spans="1:5" x14ac:dyDescent="0.25">
      <c r="A18" s="11"/>
      <c r="B18" s="10">
        <v>13</v>
      </c>
      <c r="C18" s="20"/>
      <c r="D18" s="20"/>
      <c r="E18" s="21"/>
    </row>
    <row r="19" spans="1:5" x14ac:dyDescent="0.25">
      <c r="A19" s="11"/>
      <c r="B19" s="10">
        <v>14</v>
      </c>
      <c r="C19" s="20"/>
      <c r="D19" s="20"/>
      <c r="E19" s="21"/>
    </row>
    <row r="20" spans="1:5" x14ac:dyDescent="0.25">
      <c r="A20" s="11"/>
      <c r="B20" s="10">
        <v>15</v>
      </c>
      <c r="C20" s="20"/>
      <c r="D20" s="20"/>
      <c r="E20" s="21"/>
    </row>
    <row r="21" spans="1:5" x14ac:dyDescent="0.25">
      <c r="A21" s="11"/>
      <c r="B21" s="10">
        <v>16</v>
      </c>
      <c r="C21" s="20"/>
      <c r="D21" s="20"/>
      <c r="E21" s="21"/>
    </row>
    <row r="22" spans="1:5" x14ac:dyDescent="0.25">
      <c r="A22" s="11"/>
      <c r="B22" s="10">
        <v>17</v>
      </c>
      <c r="C22" s="20"/>
      <c r="D22" s="20"/>
      <c r="E22" s="21"/>
    </row>
    <row r="23" spans="1:5" x14ac:dyDescent="0.25">
      <c r="A23" s="11"/>
      <c r="B23" s="10">
        <v>18</v>
      </c>
      <c r="C23" s="20"/>
      <c r="D23" s="20"/>
      <c r="E23" s="21"/>
    </row>
    <row r="24" spans="1:5" x14ac:dyDescent="0.25">
      <c r="A24" s="11"/>
      <c r="B24" s="10">
        <v>19</v>
      </c>
      <c r="C24" s="20"/>
      <c r="D24" s="20"/>
      <c r="E24" s="21"/>
    </row>
    <row r="25" spans="1:5" x14ac:dyDescent="0.25">
      <c r="A25" s="11"/>
      <c r="B25" s="10">
        <v>20</v>
      </c>
      <c r="C25" s="20"/>
      <c r="D25" s="20"/>
      <c r="E25" s="21"/>
    </row>
    <row r="26" spans="1:5" x14ac:dyDescent="0.25">
      <c r="A26" s="11"/>
      <c r="B26" s="10">
        <v>21</v>
      </c>
      <c r="C26" s="20"/>
      <c r="D26" s="20"/>
      <c r="E26" s="21"/>
    </row>
    <row r="27" spans="1:5" x14ac:dyDescent="0.25">
      <c r="A27" s="11"/>
      <c r="B27" s="10">
        <v>22</v>
      </c>
      <c r="C27" s="20"/>
      <c r="D27" s="20"/>
      <c r="E27" s="21"/>
    </row>
    <row r="28" spans="1:5" x14ac:dyDescent="0.25">
      <c r="A28" s="11"/>
      <c r="B28" s="10">
        <v>23</v>
      </c>
      <c r="C28" s="20"/>
      <c r="D28" s="20"/>
      <c r="E28" s="21"/>
    </row>
    <row r="29" spans="1:5" x14ac:dyDescent="0.25">
      <c r="A29" s="11"/>
      <c r="B29" s="10">
        <v>24</v>
      </c>
      <c r="C29" s="20"/>
      <c r="D29" s="20"/>
      <c r="E29" s="21"/>
    </row>
    <row r="30" spans="1:5" x14ac:dyDescent="0.25">
      <c r="A30" s="11"/>
      <c r="B30" s="10">
        <v>25</v>
      </c>
      <c r="C30" s="20"/>
      <c r="D30" s="20"/>
      <c r="E30" s="21"/>
    </row>
    <row r="31" spans="1:5" x14ac:dyDescent="0.25">
      <c r="A31" s="11"/>
      <c r="B31" s="10">
        <v>26</v>
      </c>
      <c r="C31" s="20"/>
      <c r="D31" s="20"/>
      <c r="E31" s="21"/>
    </row>
    <row r="32" spans="1:5" x14ac:dyDescent="0.25">
      <c r="A32" s="11"/>
      <c r="B32" s="10">
        <v>27</v>
      </c>
      <c r="C32" s="20"/>
      <c r="D32" s="20"/>
      <c r="E32" s="21"/>
    </row>
    <row r="33" spans="1:6" x14ac:dyDescent="0.25">
      <c r="A33" s="11"/>
      <c r="B33" s="10">
        <v>28</v>
      </c>
      <c r="C33" s="20"/>
      <c r="D33" s="20"/>
      <c r="E33" s="21"/>
    </row>
    <row r="34" spans="1:6" x14ac:dyDescent="0.25">
      <c r="A34" s="11"/>
      <c r="B34" s="10">
        <v>29</v>
      </c>
      <c r="C34" s="20"/>
      <c r="D34" s="20"/>
      <c r="E34" s="21"/>
    </row>
    <row r="35" spans="1:6" x14ac:dyDescent="0.25">
      <c r="A35" s="11"/>
      <c r="B35" s="10">
        <v>30</v>
      </c>
      <c r="C35" s="20"/>
      <c r="D35" s="20"/>
      <c r="E35" s="21"/>
    </row>
    <row r="36" spans="1:6" x14ac:dyDescent="0.25">
      <c r="A36" s="11"/>
      <c r="B36" s="10">
        <v>31</v>
      </c>
      <c r="C36" s="20"/>
      <c r="D36" s="20"/>
      <c r="E36" s="21"/>
    </row>
    <row r="37" spans="1:6" x14ac:dyDescent="0.25">
      <c r="A37" s="11"/>
      <c r="B37" s="10">
        <v>32</v>
      </c>
      <c r="C37" s="20"/>
      <c r="D37" s="20"/>
      <c r="E37" s="21"/>
    </row>
    <row r="38" spans="1:6" x14ac:dyDescent="0.25">
      <c r="A38" s="11"/>
      <c r="B38" s="10">
        <v>33</v>
      </c>
      <c r="C38" s="20"/>
      <c r="D38" s="20"/>
      <c r="E38" s="21"/>
    </row>
    <row r="39" spans="1:6" x14ac:dyDescent="0.25">
      <c r="A39" s="11"/>
      <c r="B39" s="10">
        <v>34</v>
      </c>
      <c r="C39" s="20"/>
      <c r="D39" s="20"/>
      <c r="E39" s="21"/>
    </row>
    <row r="40" spans="1:6" x14ac:dyDescent="0.25">
      <c r="A40" s="11"/>
      <c r="B40" s="10">
        <v>35</v>
      </c>
      <c r="C40" s="11"/>
      <c r="D40" s="11"/>
      <c r="E40" s="15"/>
    </row>
    <row r="42" spans="1:6" x14ac:dyDescent="0.25">
      <c r="A42" s="16" t="s">
        <v>32</v>
      </c>
    </row>
    <row r="43" spans="1:6" x14ac:dyDescent="0.25">
      <c r="A43" s="1" t="s">
        <v>33</v>
      </c>
    </row>
    <row r="45" spans="1:6" ht="15.75" thickBot="1" x14ac:dyDescent="0.3"/>
    <row r="46" spans="1:6" ht="28.5" customHeight="1" thickBot="1" x14ac:dyDescent="0.4">
      <c r="A46" s="55" t="s">
        <v>34</v>
      </c>
      <c r="B46" s="56"/>
      <c r="C46" s="56"/>
      <c r="D46" s="56"/>
      <c r="E46" s="56"/>
      <c r="F46" s="71"/>
    </row>
    <row r="48" spans="1:6" ht="32.25" customHeight="1" x14ac:dyDescent="0.25">
      <c r="A48" s="18" t="s">
        <v>35</v>
      </c>
      <c r="B48" s="18"/>
      <c r="C48" s="19" t="s">
        <v>44</v>
      </c>
      <c r="D48" s="19" t="s">
        <v>37</v>
      </c>
      <c r="E48" s="19" t="s">
        <v>36</v>
      </c>
    </row>
    <row r="49" spans="1:5" x14ac:dyDescent="0.25">
      <c r="A49" s="9"/>
      <c r="B49" s="9">
        <v>0</v>
      </c>
      <c r="C49" s="22">
        <f>((C5-E5)/(1+E49)^B5)</f>
        <v>-50000</v>
      </c>
      <c r="D49" s="22">
        <f>(E5/(1+E49)^B5)</f>
        <v>90000</v>
      </c>
      <c r="E49" s="9">
        <v>0.04</v>
      </c>
    </row>
    <row r="50" spans="1:5" x14ac:dyDescent="0.25">
      <c r="A50" s="9"/>
      <c r="B50" s="9">
        <v>1</v>
      </c>
      <c r="C50" s="22">
        <f>((C6-E6)/(1+E50)^B6)</f>
        <v>-48076.923076923078</v>
      </c>
      <c r="D50" s="22">
        <f>(E6/(1+E50)^B6)</f>
        <v>86538.461538461532</v>
      </c>
      <c r="E50" s="9">
        <v>0.04</v>
      </c>
    </row>
    <row r="51" spans="1:5" x14ac:dyDescent="0.25">
      <c r="A51" s="9"/>
      <c r="B51" s="9">
        <v>2</v>
      </c>
      <c r="C51" s="22">
        <f>((C7-E7)/(1+E51)^B7)</f>
        <v>-46227.810650887572</v>
      </c>
      <c r="D51" s="22">
        <f>(E7/(1+E51)^B7)</f>
        <v>83210.059171597619</v>
      </c>
      <c r="E51" s="9">
        <v>0.04</v>
      </c>
    </row>
    <row r="52" spans="1:5" x14ac:dyDescent="0.25">
      <c r="A52" s="9"/>
      <c r="B52" s="9">
        <v>3</v>
      </c>
      <c r="C52" s="22">
        <f>((C8-E8)/(1+E52)^B8)</f>
        <v>-44449.817933545739</v>
      </c>
      <c r="D52" s="22">
        <f>(E8/(1+E52)^B8)</f>
        <v>80009.672280382336</v>
      </c>
      <c r="E52" s="9">
        <v>0.04</v>
      </c>
    </row>
    <row r="53" spans="1:5" x14ac:dyDescent="0.25">
      <c r="A53" s="9"/>
      <c r="B53" s="9">
        <v>4</v>
      </c>
      <c r="C53" s="22">
        <f>((C9-E9)/(1+E53)^B9)</f>
        <v>-42740.209551486281</v>
      </c>
      <c r="D53" s="22">
        <f>(E9/(1+E53)^B9)</f>
        <v>76932.377192675311</v>
      </c>
      <c r="E53" s="9">
        <v>0.04</v>
      </c>
    </row>
    <row r="54" spans="1:5" x14ac:dyDescent="0.25">
      <c r="A54" s="9"/>
      <c r="B54" s="9">
        <v>5</v>
      </c>
      <c r="C54" s="22">
        <f>((C10-E10)/(1+E54)^B10)</f>
        <v>-41096.35533796758</v>
      </c>
      <c r="D54" s="22">
        <f>(E10/(1+E54)^B10)</f>
        <v>73973.439608341636</v>
      </c>
      <c r="E54" s="9">
        <v>0.04</v>
      </c>
    </row>
    <row r="55" spans="1:5" x14ac:dyDescent="0.25">
      <c r="A55" s="9"/>
      <c r="B55" s="9">
        <v>6</v>
      </c>
      <c r="C55" s="22">
        <f>((C11-E11)/(1+E55)^B11)</f>
        <v>-39515.726286507284</v>
      </c>
      <c r="D55" s="22">
        <f>(E11/(1+E55)^B11)</f>
        <v>71128.307315713115</v>
      </c>
      <c r="E55" s="9">
        <v>0.04</v>
      </c>
    </row>
    <row r="56" spans="1:5" x14ac:dyDescent="0.25">
      <c r="A56" s="9"/>
      <c r="B56" s="9">
        <v>7</v>
      </c>
      <c r="C56" s="22">
        <f>((C12-E12)/(1+E56)^B12)</f>
        <v>-37995.890660103163</v>
      </c>
      <c r="D56" s="22">
        <f>(E12/(1+E56)^B12)</f>
        <v>68392.603188185691</v>
      </c>
      <c r="E56" s="9">
        <v>0.04</v>
      </c>
    </row>
    <row r="57" spans="1:5" x14ac:dyDescent="0.25">
      <c r="A57" s="9"/>
      <c r="B57" s="9">
        <v>8</v>
      </c>
      <c r="C57" s="22">
        <f>((C13-E13)/(1+E57)^B13)</f>
        <v>-36534.510250099185</v>
      </c>
      <c r="D57" s="22">
        <f>(E13/(1+E57)^B13)</f>
        <v>65762.118450178546</v>
      </c>
      <c r="E57" s="9">
        <v>0.04</v>
      </c>
    </row>
    <row r="58" spans="1:5" x14ac:dyDescent="0.25">
      <c r="A58" s="9"/>
      <c r="B58" s="9">
        <v>9</v>
      </c>
      <c r="C58" s="22">
        <f>((C14-E14)/(1+E58)^B14)</f>
        <v>-35129.336778941528</v>
      </c>
      <c r="D58" s="22">
        <f>(E14/(1+E58)^B14)</f>
        <v>63232.806202094747</v>
      </c>
      <c r="E58" s="9">
        <v>0.04</v>
      </c>
    </row>
    <row r="59" spans="1:5" x14ac:dyDescent="0.25">
      <c r="A59" s="9"/>
      <c r="B59" s="9">
        <v>10</v>
      </c>
      <c r="C59" s="22">
        <f>((C15-E15)/(1+E59)^B15)</f>
        <v>-33778.208441289928</v>
      </c>
      <c r="D59" s="22">
        <f>(E15/(1+E59)^B15)</f>
        <v>60800.775194321868</v>
      </c>
      <c r="E59" s="9">
        <v>0.04</v>
      </c>
    </row>
    <row r="60" spans="1:5" x14ac:dyDescent="0.25">
      <c r="A60" s="9"/>
      <c r="B60" s="9">
        <v>11</v>
      </c>
      <c r="C60" s="22">
        <f>((C16-E16)/(1+E60)^B16)</f>
        <v>0</v>
      </c>
      <c r="D60" s="22">
        <f>(E16/(1+E60)^B16)</f>
        <v>0</v>
      </c>
      <c r="E60" s="9">
        <v>0.04</v>
      </c>
    </row>
    <row r="61" spans="1:5" x14ac:dyDescent="0.25">
      <c r="A61" s="9"/>
      <c r="B61" s="9">
        <v>12</v>
      </c>
      <c r="C61" s="22">
        <f>((C17-E17)/(1+E61)^B17)</f>
        <v>0</v>
      </c>
      <c r="D61" s="22">
        <f>(E17/(1+E61)^B17)</f>
        <v>0</v>
      </c>
      <c r="E61" s="9">
        <v>0.04</v>
      </c>
    </row>
    <row r="62" spans="1:5" x14ac:dyDescent="0.25">
      <c r="A62" s="9"/>
      <c r="B62" s="9">
        <v>13</v>
      </c>
      <c r="C62" s="22">
        <f>((C18-E18)/(1+E62)^B18)</f>
        <v>0</v>
      </c>
      <c r="D62" s="22">
        <f>(E18/(1+E62)^B18)</f>
        <v>0</v>
      </c>
      <c r="E62" s="9">
        <v>0.04</v>
      </c>
    </row>
    <row r="63" spans="1:5" x14ac:dyDescent="0.25">
      <c r="A63" s="9"/>
      <c r="B63" s="9">
        <v>14</v>
      </c>
      <c r="C63" s="22">
        <f>((C19-E19)/(1+E63)^B19)</f>
        <v>0</v>
      </c>
      <c r="D63" s="22">
        <f>(E19/(1+E63)^B19)</f>
        <v>0</v>
      </c>
      <c r="E63" s="9">
        <v>0.04</v>
      </c>
    </row>
    <row r="64" spans="1:5" x14ac:dyDescent="0.25">
      <c r="A64" s="9"/>
      <c r="B64" s="9">
        <v>15</v>
      </c>
      <c r="C64" s="22">
        <f>((C20-E20)/(1+E64)^B20)</f>
        <v>0</v>
      </c>
      <c r="D64" s="22">
        <f>(E20/(1+E64)^B20)</f>
        <v>0</v>
      </c>
      <c r="E64" s="9">
        <v>0.04</v>
      </c>
    </row>
    <row r="65" spans="1:5" x14ac:dyDescent="0.25">
      <c r="A65" s="9"/>
      <c r="B65" s="9">
        <v>16</v>
      </c>
      <c r="C65" s="22">
        <f>((C21-E21)/(1+E65)^B21)</f>
        <v>0</v>
      </c>
      <c r="D65" s="22">
        <f>(E21/(1+E65)^B21)</f>
        <v>0</v>
      </c>
      <c r="E65" s="9">
        <v>0.04</v>
      </c>
    </row>
    <row r="66" spans="1:5" x14ac:dyDescent="0.25">
      <c r="A66" s="9"/>
      <c r="B66" s="9">
        <v>17</v>
      </c>
      <c r="C66" s="22">
        <f>((C22-E22)/(1+E66)^B22)</f>
        <v>0</v>
      </c>
      <c r="D66" s="22">
        <f>(E22/(1+E66)^B22)</f>
        <v>0</v>
      </c>
      <c r="E66" s="9">
        <v>0.04</v>
      </c>
    </row>
    <row r="67" spans="1:5" x14ac:dyDescent="0.25">
      <c r="A67" s="9"/>
      <c r="B67" s="9">
        <v>18</v>
      </c>
      <c r="C67" s="22">
        <f>((C23-E23)/(1+E67)^B23)</f>
        <v>0</v>
      </c>
      <c r="D67" s="22">
        <f>(E23/(1+E67)^B23)</f>
        <v>0</v>
      </c>
      <c r="E67" s="9">
        <v>0.04</v>
      </c>
    </row>
    <row r="68" spans="1:5" x14ac:dyDescent="0.25">
      <c r="A68" s="9"/>
      <c r="B68" s="9">
        <v>19</v>
      </c>
      <c r="C68" s="22">
        <f>((C24-E24)/(1+E68)^B24)</f>
        <v>0</v>
      </c>
      <c r="D68" s="22">
        <f>(E24/(1+E68)^B24)</f>
        <v>0</v>
      </c>
      <c r="E68" s="9">
        <v>0.04</v>
      </c>
    </row>
    <row r="69" spans="1:5" x14ac:dyDescent="0.25">
      <c r="A69" s="9"/>
      <c r="B69" s="9">
        <v>20</v>
      </c>
      <c r="C69" s="22">
        <f>((C25-E25)/(1+E69)^B25)</f>
        <v>0</v>
      </c>
      <c r="D69" s="22">
        <f>(E25/(1+E69)^B25)</f>
        <v>0</v>
      </c>
      <c r="E69" s="9">
        <v>0.04</v>
      </c>
    </row>
    <row r="70" spans="1:5" x14ac:dyDescent="0.25">
      <c r="A70" s="9"/>
      <c r="B70" s="9">
        <v>21</v>
      </c>
      <c r="C70" s="22">
        <f>((C26-E26)/(1+E70)^B26)</f>
        <v>0</v>
      </c>
      <c r="D70" s="22">
        <f>(E26/(1+E70)^B26)</f>
        <v>0</v>
      </c>
      <c r="E70" s="9">
        <v>0.04</v>
      </c>
    </row>
    <row r="71" spans="1:5" x14ac:dyDescent="0.25">
      <c r="A71" s="9"/>
      <c r="B71" s="9">
        <v>22</v>
      </c>
      <c r="C71" s="22">
        <f>((C27-E27)/(1+E71)^B27)</f>
        <v>0</v>
      </c>
      <c r="D71" s="22">
        <f>(E27/(1+E71)^B27)</f>
        <v>0</v>
      </c>
      <c r="E71" s="9">
        <v>0.04</v>
      </c>
    </row>
    <row r="72" spans="1:5" x14ac:dyDescent="0.25">
      <c r="A72" s="9"/>
      <c r="B72" s="9">
        <v>23</v>
      </c>
      <c r="C72" s="22">
        <f>((C28-E28)/(1+E72)^B28)</f>
        <v>0</v>
      </c>
      <c r="D72" s="22">
        <f>(E28/(1+E72)^B28)</f>
        <v>0</v>
      </c>
      <c r="E72" s="9">
        <v>0.04</v>
      </c>
    </row>
    <row r="73" spans="1:5" x14ac:dyDescent="0.25">
      <c r="A73" s="9"/>
      <c r="B73" s="9">
        <v>24</v>
      </c>
      <c r="C73" s="22">
        <f>((C29-E29)/(1+E73)^B29)</f>
        <v>0</v>
      </c>
      <c r="D73" s="22">
        <f>(E29/(1+E73)^B29)</f>
        <v>0</v>
      </c>
      <c r="E73" s="9">
        <v>0.04</v>
      </c>
    </row>
    <row r="74" spans="1:5" x14ac:dyDescent="0.25">
      <c r="A74" s="9"/>
      <c r="B74" s="9">
        <v>25</v>
      </c>
      <c r="C74" s="22">
        <f>((C30-E30)/(1+E74)^B30)</f>
        <v>0</v>
      </c>
      <c r="D74" s="22">
        <f>(E30/(1+E74)^B30)</f>
        <v>0</v>
      </c>
      <c r="E74" s="9">
        <v>0.04</v>
      </c>
    </row>
    <row r="75" spans="1:5" x14ac:dyDescent="0.25">
      <c r="A75" s="9"/>
      <c r="B75" s="9">
        <v>26</v>
      </c>
      <c r="C75" s="22">
        <f>((C31-E31)/(1+E75)^B31)</f>
        <v>0</v>
      </c>
      <c r="D75" s="22">
        <f>(E31/(1+E75)^B31)</f>
        <v>0</v>
      </c>
      <c r="E75" s="9">
        <v>0.04</v>
      </c>
    </row>
    <row r="76" spans="1:5" x14ac:dyDescent="0.25">
      <c r="A76" s="9"/>
      <c r="B76" s="9">
        <v>27</v>
      </c>
      <c r="C76" s="22">
        <f>((C32-E32)/(1+E76)^B32)</f>
        <v>0</v>
      </c>
      <c r="D76" s="22">
        <f>(E32/(1+E76)^B32)</f>
        <v>0</v>
      </c>
      <c r="E76" s="9">
        <v>0.04</v>
      </c>
    </row>
    <row r="77" spans="1:5" x14ac:dyDescent="0.25">
      <c r="A77" s="9"/>
      <c r="B77" s="9">
        <v>28</v>
      </c>
      <c r="C77" s="22">
        <f>((C33-E33)/(1+E77)^B33)</f>
        <v>0</v>
      </c>
      <c r="D77" s="22">
        <f>(E33/(1+E77)^B33)</f>
        <v>0</v>
      </c>
      <c r="E77" s="9">
        <v>0.04</v>
      </c>
    </row>
    <row r="78" spans="1:5" x14ac:dyDescent="0.25">
      <c r="A78" s="9"/>
      <c r="B78" s="9">
        <v>29</v>
      </c>
      <c r="C78" s="22">
        <f>((C34-E34)/(1+E78)^B34)</f>
        <v>0</v>
      </c>
      <c r="D78" s="22">
        <f>(E34/(1+E78)^B34)</f>
        <v>0</v>
      </c>
      <c r="E78" s="9">
        <v>0.04</v>
      </c>
    </row>
    <row r="79" spans="1:5" x14ac:dyDescent="0.25">
      <c r="A79" s="9"/>
      <c r="B79" s="9">
        <v>30</v>
      </c>
      <c r="C79" s="22">
        <f>((C35-E35)/(1+E79)^B35)</f>
        <v>0</v>
      </c>
      <c r="D79" s="22">
        <f>(E35/(1+E79)^B35)</f>
        <v>0</v>
      </c>
      <c r="E79" s="9">
        <v>0.04</v>
      </c>
    </row>
    <row r="80" spans="1:5" x14ac:dyDescent="0.25">
      <c r="A80" s="9"/>
      <c r="B80" s="9">
        <v>31</v>
      </c>
      <c r="C80" s="22">
        <f>((C36-E36)/(1+E80)^B36)</f>
        <v>0</v>
      </c>
      <c r="D80" s="22">
        <f>(E36/(1+E80)^B36)</f>
        <v>0</v>
      </c>
      <c r="E80" s="9">
        <v>0.04</v>
      </c>
    </row>
    <row r="81" spans="1:6" x14ac:dyDescent="0.25">
      <c r="A81" s="9"/>
      <c r="B81" s="9">
        <v>32</v>
      </c>
      <c r="C81" s="22">
        <f>((C37-E37)/(1+E81)^B37)</f>
        <v>0</v>
      </c>
      <c r="D81" s="22">
        <f>(E37/(1+E81)^B37)</f>
        <v>0</v>
      </c>
      <c r="E81" s="9">
        <v>0.04</v>
      </c>
    </row>
    <row r="82" spans="1:6" x14ac:dyDescent="0.25">
      <c r="A82" s="9"/>
      <c r="B82" s="9">
        <v>33</v>
      </c>
      <c r="C82" s="22">
        <f>((C38-E38)/(1+E82)^B38)</f>
        <v>0</v>
      </c>
      <c r="D82" s="22">
        <f>(E38/(1+E82)^B38)</f>
        <v>0</v>
      </c>
      <c r="E82" s="9">
        <v>0.04</v>
      </c>
    </row>
    <row r="83" spans="1:6" x14ac:dyDescent="0.25">
      <c r="A83" s="9"/>
      <c r="B83" s="9">
        <v>34</v>
      </c>
      <c r="C83" s="22">
        <f>((C39-E39)/(1+E83)^B39)</f>
        <v>0</v>
      </c>
      <c r="D83" s="22">
        <f>(E39/(1+E83)^B39)</f>
        <v>0</v>
      </c>
      <c r="E83" s="9">
        <v>0.04</v>
      </c>
    </row>
    <row r="84" spans="1:6" x14ac:dyDescent="0.25">
      <c r="A84" s="9"/>
      <c r="B84" s="9">
        <v>35</v>
      </c>
      <c r="C84" s="22">
        <f>((C40-E40)/(1+E84)^B40)</f>
        <v>0</v>
      </c>
      <c r="D84" s="22">
        <f>(E40/(1+E84)^B40)</f>
        <v>0</v>
      </c>
      <c r="E84" s="9">
        <v>0.04</v>
      </c>
    </row>
    <row r="86" spans="1:6" x14ac:dyDescent="0.25">
      <c r="A86" s="58" t="s">
        <v>38</v>
      </c>
      <c r="B86" s="59"/>
      <c r="C86" s="24">
        <f>SUM(C48:C84)</f>
        <v>-455544.78896775132</v>
      </c>
      <c r="D86" s="24">
        <f t="shared" ref="D86" si="0">SUM(D48:D84)</f>
        <v>819980.62014195241</v>
      </c>
      <c r="E86" s="24"/>
      <c r="F86" s="23"/>
    </row>
    <row r="89" spans="1:6" ht="15.75" thickBot="1" x14ac:dyDescent="0.3"/>
    <row r="90" spans="1:6" ht="28.5" customHeight="1" thickBot="1" x14ac:dyDescent="0.3">
      <c r="A90" s="52" t="s">
        <v>39</v>
      </c>
      <c r="B90" s="53"/>
      <c r="C90" s="53"/>
      <c r="D90" s="53"/>
      <c r="E90" s="53"/>
      <c r="F90" s="54"/>
    </row>
    <row r="92" spans="1:6" ht="38.25" x14ac:dyDescent="0.25">
      <c r="B92" s="17" t="s">
        <v>40</v>
      </c>
      <c r="C92" s="17" t="s">
        <v>41</v>
      </c>
      <c r="D92" s="26" t="s">
        <v>42</v>
      </c>
      <c r="E92" s="26" t="s">
        <v>43</v>
      </c>
    </row>
    <row r="93" spans="1:6" x14ac:dyDescent="0.25">
      <c r="B93" s="25">
        <f>+D86+C86</f>
        <v>364435.8311742011</v>
      </c>
      <c r="C93" s="25">
        <f>+D86*0.8</f>
        <v>655984.49611356203</v>
      </c>
      <c r="D93" s="27">
        <f>SUM(E5:E15)</f>
        <v>990000</v>
      </c>
      <c r="E93" s="28">
        <f>+D93*0.8</f>
        <v>792000</v>
      </c>
    </row>
    <row r="94" spans="1:6" x14ac:dyDescent="0.25">
      <c r="D94" s="40" t="s">
        <v>45</v>
      </c>
    </row>
  </sheetData>
  <mergeCells count="4">
    <mergeCell ref="A86:B86"/>
    <mergeCell ref="A90:F90"/>
    <mergeCell ref="A46:E46"/>
    <mergeCell ref="A1:E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8"/>
  <sheetViews>
    <sheetView tabSelected="1" topLeftCell="A73" workbookViewId="0">
      <selection activeCell="F97" sqref="F97"/>
    </sheetView>
  </sheetViews>
  <sheetFormatPr defaultRowHeight="15" x14ac:dyDescent="0.25"/>
  <cols>
    <col min="1" max="1" width="15.28515625" customWidth="1"/>
    <col min="2" max="2" width="11.140625" customWidth="1"/>
    <col min="3" max="3" width="22.42578125" customWidth="1"/>
    <col min="4" max="4" width="30.7109375" customWidth="1"/>
    <col min="5" max="5" width="23.42578125" customWidth="1"/>
    <col min="6" max="6" width="26" customWidth="1"/>
    <col min="7" max="7" width="20.140625" customWidth="1"/>
    <col min="8" max="8" width="16.85546875" customWidth="1"/>
  </cols>
  <sheetData>
    <row r="1" spans="1:8" ht="28.5" customHeight="1" x14ac:dyDescent="0.25">
      <c r="A1" s="68" t="s">
        <v>26</v>
      </c>
      <c r="B1" s="69"/>
      <c r="C1" s="69"/>
      <c r="D1" s="69"/>
      <c r="E1" s="69"/>
      <c r="F1" s="69"/>
      <c r="G1" s="69"/>
      <c r="H1" s="69"/>
    </row>
    <row r="3" spans="1:8" x14ac:dyDescent="0.25">
      <c r="A3" s="7" t="s">
        <v>27</v>
      </c>
    </row>
    <row r="4" spans="1:8" ht="94.5" x14ac:dyDescent="0.25">
      <c r="A4" s="66" t="s">
        <v>46</v>
      </c>
      <c r="B4" s="17"/>
      <c r="C4" s="66" t="s">
        <v>47</v>
      </c>
      <c r="D4" s="67" t="s">
        <v>48</v>
      </c>
      <c r="E4" s="66" t="s">
        <v>49</v>
      </c>
      <c r="F4" s="67" t="s">
        <v>50</v>
      </c>
      <c r="G4" s="66" t="s">
        <v>51</v>
      </c>
    </row>
    <row r="5" spans="1:8" x14ac:dyDescent="0.25">
      <c r="A5" s="11"/>
      <c r="B5" s="10">
        <v>0</v>
      </c>
      <c r="C5" s="20">
        <v>450000</v>
      </c>
      <c r="D5" s="21">
        <v>450000</v>
      </c>
      <c r="E5" s="20"/>
      <c r="F5" s="21"/>
      <c r="G5" s="20"/>
    </row>
    <row r="6" spans="1:8" x14ac:dyDescent="0.25">
      <c r="A6" s="11"/>
      <c r="B6" s="10">
        <v>1</v>
      </c>
      <c r="C6" s="20">
        <v>500000</v>
      </c>
      <c r="D6" s="21">
        <v>500000</v>
      </c>
      <c r="E6" s="20"/>
      <c r="F6" s="21"/>
      <c r="G6" s="20"/>
    </row>
    <row r="7" spans="1:8" x14ac:dyDescent="0.25">
      <c r="A7" s="11"/>
      <c r="B7" s="10">
        <v>2</v>
      </c>
      <c r="C7" s="20"/>
      <c r="D7" s="21"/>
      <c r="E7" s="20">
        <v>50000</v>
      </c>
      <c r="F7" s="21">
        <v>50000</v>
      </c>
      <c r="G7" s="20">
        <v>50000</v>
      </c>
    </row>
    <row r="8" spans="1:8" x14ac:dyDescent="0.25">
      <c r="A8" s="11"/>
      <c r="B8" s="10">
        <v>3</v>
      </c>
      <c r="C8" s="20"/>
      <c r="D8" s="21"/>
      <c r="E8" s="20">
        <v>50000</v>
      </c>
      <c r="F8" s="21">
        <v>50000</v>
      </c>
      <c r="G8" s="20">
        <v>60000</v>
      </c>
    </row>
    <row r="9" spans="1:8" x14ac:dyDescent="0.25">
      <c r="A9" s="11"/>
      <c r="B9" s="10">
        <v>4</v>
      </c>
      <c r="C9" s="20"/>
      <c r="D9" s="21"/>
      <c r="E9" s="20">
        <v>50000</v>
      </c>
      <c r="F9" s="21">
        <v>50000</v>
      </c>
      <c r="G9" s="20">
        <v>60000</v>
      </c>
    </row>
    <row r="10" spans="1:8" x14ac:dyDescent="0.25">
      <c r="A10" s="11"/>
      <c r="B10" s="10">
        <v>5</v>
      </c>
      <c r="C10" s="20"/>
      <c r="D10" s="21"/>
      <c r="E10" s="20">
        <v>50000</v>
      </c>
      <c r="F10" s="21">
        <v>50000</v>
      </c>
      <c r="G10" s="20">
        <v>60000</v>
      </c>
    </row>
    <row r="11" spans="1:8" x14ac:dyDescent="0.25">
      <c r="A11" s="11"/>
      <c r="B11" s="10">
        <v>6</v>
      </c>
      <c r="C11" s="20"/>
      <c r="D11" s="21"/>
      <c r="E11" s="20">
        <v>50000</v>
      </c>
      <c r="F11" s="21">
        <v>50000</v>
      </c>
      <c r="G11" s="20">
        <v>60000</v>
      </c>
    </row>
    <row r="12" spans="1:8" x14ac:dyDescent="0.25">
      <c r="A12" s="11"/>
      <c r="B12" s="10">
        <v>7</v>
      </c>
      <c r="C12" s="20"/>
      <c r="D12" s="21"/>
      <c r="E12" s="20">
        <v>50000</v>
      </c>
      <c r="F12" s="21">
        <v>50000</v>
      </c>
      <c r="G12" s="20">
        <v>60000</v>
      </c>
    </row>
    <row r="13" spans="1:8" x14ac:dyDescent="0.25">
      <c r="A13" s="11"/>
      <c r="B13" s="10">
        <v>8</v>
      </c>
      <c r="C13" s="20"/>
      <c r="D13" s="21"/>
      <c r="E13" s="20">
        <v>50000</v>
      </c>
      <c r="F13" s="21">
        <v>50000</v>
      </c>
      <c r="G13" s="20">
        <v>60000</v>
      </c>
    </row>
    <row r="14" spans="1:8" x14ac:dyDescent="0.25">
      <c r="A14" s="11"/>
      <c r="B14" s="10">
        <v>9</v>
      </c>
      <c r="C14" s="20"/>
      <c r="D14" s="21"/>
      <c r="E14" s="20">
        <v>50000</v>
      </c>
      <c r="F14" s="21">
        <v>50000</v>
      </c>
      <c r="G14" s="20">
        <v>60000</v>
      </c>
    </row>
    <row r="15" spans="1:8" x14ac:dyDescent="0.25">
      <c r="A15" s="11"/>
      <c r="B15" s="10">
        <v>10</v>
      </c>
      <c r="C15" s="20"/>
      <c r="D15" s="21"/>
      <c r="E15" s="20">
        <v>50000</v>
      </c>
      <c r="F15" s="21">
        <v>50000</v>
      </c>
      <c r="G15" s="20">
        <v>60000</v>
      </c>
    </row>
    <row r="16" spans="1:8" x14ac:dyDescent="0.25">
      <c r="A16" s="11"/>
      <c r="B16" s="10">
        <v>11</v>
      </c>
      <c r="C16" s="20"/>
      <c r="D16" s="21"/>
      <c r="E16" s="20">
        <v>50000</v>
      </c>
      <c r="F16" s="21">
        <v>50000</v>
      </c>
      <c r="G16" s="20">
        <v>60000</v>
      </c>
    </row>
    <row r="17" spans="1:7" x14ac:dyDescent="0.25">
      <c r="A17" s="11"/>
      <c r="B17" s="10">
        <v>12</v>
      </c>
      <c r="C17" s="20"/>
      <c r="D17" s="21"/>
      <c r="E17" s="20">
        <v>50000</v>
      </c>
      <c r="F17" s="21">
        <v>50000</v>
      </c>
      <c r="G17" s="20">
        <v>60000</v>
      </c>
    </row>
    <row r="18" spans="1:7" x14ac:dyDescent="0.25">
      <c r="A18" s="11"/>
      <c r="B18" s="10">
        <v>13</v>
      </c>
      <c r="C18" s="20"/>
      <c r="D18" s="21"/>
      <c r="E18" s="20">
        <v>50000</v>
      </c>
      <c r="F18" s="21">
        <v>50000</v>
      </c>
      <c r="G18" s="20">
        <v>60000</v>
      </c>
    </row>
    <row r="19" spans="1:7" x14ac:dyDescent="0.25">
      <c r="A19" s="11"/>
      <c r="B19" s="10">
        <v>14</v>
      </c>
      <c r="C19" s="20"/>
      <c r="D19" s="21"/>
      <c r="E19" s="20">
        <v>50000</v>
      </c>
      <c r="F19" s="21">
        <v>50000</v>
      </c>
      <c r="G19" s="20">
        <v>60000</v>
      </c>
    </row>
    <row r="20" spans="1:7" x14ac:dyDescent="0.25">
      <c r="A20" s="11"/>
      <c r="B20" s="10">
        <v>15</v>
      </c>
      <c r="C20" s="20"/>
      <c r="D20" s="21"/>
      <c r="E20" s="20"/>
      <c r="F20" s="21"/>
      <c r="G20" s="20"/>
    </row>
    <row r="21" spans="1:7" x14ac:dyDescent="0.25">
      <c r="A21" s="11"/>
      <c r="B21" s="10">
        <v>16</v>
      </c>
      <c r="C21" s="20"/>
      <c r="D21" s="21"/>
      <c r="E21" s="20"/>
      <c r="F21" s="21"/>
      <c r="G21" s="20"/>
    </row>
    <row r="22" spans="1:7" x14ac:dyDescent="0.25">
      <c r="A22" s="11"/>
      <c r="B22" s="10">
        <v>17</v>
      </c>
      <c r="C22" s="20"/>
      <c r="D22" s="21"/>
      <c r="E22" s="20"/>
      <c r="F22" s="21"/>
      <c r="G22" s="20"/>
    </row>
    <row r="23" spans="1:7" x14ac:dyDescent="0.25">
      <c r="A23" s="11"/>
      <c r="B23" s="10">
        <v>18</v>
      </c>
      <c r="C23" s="20"/>
      <c r="D23" s="21"/>
      <c r="E23" s="20"/>
      <c r="F23" s="21"/>
      <c r="G23" s="20"/>
    </row>
    <row r="24" spans="1:7" x14ac:dyDescent="0.25">
      <c r="A24" s="11"/>
      <c r="B24" s="10">
        <v>19</v>
      </c>
      <c r="C24" s="20"/>
      <c r="D24" s="21"/>
      <c r="E24" s="20"/>
      <c r="F24" s="21"/>
      <c r="G24" s="20"/>
    </row>
    <row r="25" spans="1:7" x14ac:dyDescent="0.25">
      <c r="A25" s="11"/>
      <c r="B25" s="10">
        <v>20</v>
      </c>
      <c r="C25" s="20"/>
      <c r="D25" s="21"/>
      <c r="E25" s="20"/>
      <c r="F25" s="21"/>
      <c r="G25" s="20"/>
    </row>
    <row r="26" spans="1:7" x14ac:dyDescent="0.25">
      <c r="A26" s="11"/>
      <c r="B26" s="10">
        <v>21</v>
      </c>
      <c r="C26" s="20"/>
      <c r="D26" s="21"/>
      <c r="E26" s="20"/>
      <c r="F26" s="21"/>
      <c r="G26" s="20"/>
    </row>
    <row r="27" spans="1:7" x14ac:dyDescent="0.25">
      <c r="A27" s="11"/>
      <c r="B27" s="10">
        <v>22</v>
      </c>
      <c r="C27" s="20"/>
      <c r="D27" s="21"/>
      <c r="E27" s="20"/>
      <c r="F27" s="21"/>
      <c r="G27" s="20"/>
    </row>
    <row r="28" spans="1:7" x14ac:dyDescent="0.25">
      <c r="A28" s="11"/>
      <c r="B28" s="10">
        <v>23</v>
      </c>
      <c r="C28" s="20"/>
      <c r="D28" s="21"/>
      <c r="E28" s="20"/>
      <c r="F28" s="21"/>
      <c r="G28" s="20"/>
    </row>
    <row r="29" spans="1:7" x14ac:dyDescent="0.25">
      <c r="A29" s="11"/>
      <c r="B29" s="10">
        <v>24</v>
      </c>
      <c r="C29" s="20"/>
      <c r="D29" s="21"/>
      <c r="E29" s="20"/>
      <c r="F29" s="21"/>
      <c r="G29" s="20"/>
    </row>
    <row r="30" spans="1:7" x14ac:dyDescent="0.25">
      <c r="A30" s="11"/>
      <c r="B30" s="10">
        <v>25</v>
      </c>
      <c r="C30" s="20"/>
      <c r="D30" s="21"/>
      <c r="E30" s="20"/>
      <c r="F30" s="21"/>
      <c r="G30" s="20"/>
    </row>
    <row r="31" spans="1:7" x14ac:dyDescent="0.25">
      <c r="A31" s="11"/>
      <c r="B31" s="10">
        <v>26</v>
      </c>
      <c r="C31" s="20"/>
      <c r="D31" s="21"/>
      <c r="E31" s="20"/>
      <c r="F31" s="21"/>
      <c r="G31" s="20"/>
    </row>
    <row r="32" spans="1:7" x14ac:dyDescent="0.25">
      <c r="A32" s="11"/>
      <c r="B32" s="10">
        <v>27</v>
      </c>
      <c r="C32" s="20"/>
      <c r="D32" s="21"/>
      <c r="E32" s="20"/>
      <c r="F32" s="21"/>
      <c r="G32" s="20"/>
    </row>
    <row r="33" spans="1:8" x14ac:dyDescent="0.25">
      <c r="A33" s="11"/>
      <c r="B33" s="10">
        <v>28</v>
      </c>
      <c r="C33" s="20"/>
      <c r="D33" s="21"/>
      <c r="E33" s="20"/>
      <c r="F33" s="21"/>
      <c r="G33" s="20"/>
    </row>
    <row r="34" spans="1:8" x14ac:dyDescent="0.25">
      <c r="A34" s="11"/>
      <c r="B34" s="10">
        <v>29</v>
      </c>
      <c r="C34" s="20"/>
      <c r="D34" s="21"/>
      <c r="E34" s="20"/>
      <c r="F34" s="21"/>
      <c r="G34" s="20"/>
    </row>
    <row r="35" spans="1:8" x14ac:dyDescent="0.25">
      <c r="A35" s="11"/>
      <c r="B35" s="10">
        <v>30</v>
      </c>
      <c r="C35" s="20"/>
      <c r="D35" s="21"/>
      <c r="E35" s="20"/>
      <c r="F35" s="21"/>
      <c r="G35" s="20"/>
    </row>
    <row r="36" spans="1:8" x14ac:dyDescent="0.25">
      <c r="A36" s="11"/>
      <c r="B36" s="10">
        <v>31</v>
      </c>
      <c r="C36" s="20"/>
      <c r="D36" s="21"/>
      <c r="E36" s="20"/>
      <c r="F36" s="21"/>
      <c r="G36" s="20"/>
    </row>
    <row r="37" spans="1:8" x14ac:dyDescent="0.25">
      <c r="A37" s="11"/>
      <c r="B37" s="10">
        <v>32</v>
      </c>
      <c r="C37" s="20"/>
      <c r="D37" s="21"/>
      <c r="E37" s="20"/>
      <c r="F37" s="21"/>
      <c r="G37" s="20"/>
    </row>
    <row r="38" spans="1:8" x14ac:dyDescent="0.25">
      <c r="A38" s="11"/>
      <c r="B38" s="10">
        <v>33</v>
      </c>
      <c r="C38" s="20"/>
      <c r="D38" s="21"/>
      <c r="E38" s="20"/>
      <c r="F38" s="21"/>
      <c r="G38" s="20"/>
    </row>
    <row r="39" spans="1:8" x14ac:dyDescent="0.25">
      <c r="A39" s="11"/>
      <c r="B39" s="10">
        <v>34</v>
      </c>
      <c r="C39" s="20"/>
      <c r="D39" s="21"/>
      <c r="E39" s="20"/>
      <c r="F39" s="21"/>
      <c r="G39" s="20"/>
    </row>
    <row r="40" spans="1:8" x14ac:dyDescent="0.25">
      <c r="A40" s="11"/>
      <c r="B40" s="10">
        <v>35</v>
      </c>
      <c r="C40" s="20"/>
      <c r="D40" s="21"/>
      <c r="E40" s="20"/>
      <c r="F40" s="21"/>
      <c r="G40" s="20"/>
    </row>
    <row r="44" spans="1:8" s="29" customFormat="1" ht="15" customHeight="1" x14ac:dyDescent="0.25">
      <c r="A44" s="63" t="s">
        <v>56</v>
      </c>
      <c r="B44" s="63"/>
      <c r="C44" s="63"/>
      <c r="D44" s="63"/>
      <c r="E44" s="63"/>
      <c r="F44" s="63"/>
      <c r="G44" s="63"/>
      <c r="H44" s="63"/>
    </row>
    <row r="45" spans="1:8" ht="1.5" customHeight="1" x14ac:dyDescent="0.25">
      <c r="A45" s="63"/>
      <c r="B45" s="63"/>
      <c r="C45" s="63"/>
      <c r="D45" s="63"/>
      <c r="E45" s="63"/>
      <c r="F45" s="63"/>
      <c r="G45" s="63"/>
      <c r="H45" s="63"/>
    </row>
    <row r="46" spans="1:8" ht="15" customHeight="1" x14ac:dyDescent="0.25">
      <c r="A46" s="64" t="s">
        <v>55</v>
      </c>
      <c r="B46" s="64"/>
      <c r="C46" s="64"/>
      <c r="D46" s="64"/>
      <c r="E46" s="64"/>
      <c r="F46" s="64"/>
      <c r="G46" s="64"/>
      <c r="H46" s="64"/>
    </row>
    <row r="47" spans="1:8" ht="16.5" customHeight="1" x14ac:dyDescent="0.25">
      <c r="A47" s="64"/>
      <c r="B47" s="64"/>
      <c r="C47" s="64"/>
      <c r="D47" s="64"/>
      <c r="E47" s="64"/>
      <c r="F47" s="64"/>
      <c r="G47" s="64"/>
      <c r="H47" s="64"/>
    </row>
    <row r="51" spans="1:8" ht="18.75" x14ac:dyDescent="0.25">
      <c r="A51" s="60" t="s">
        <v>34</v>
      </c>
      <c r="B51" s="61"/>
      <c r="C51" s="61"/>
      <c r="D51" s="61"/>
      <c r="E51" s="61"/>
      <c r="F51" s="61"/>
      <c r="G51" s="61"/>
      <c r="H51" s="62"/>
    </row>
    <row r="53" spans="1:8" ht="36" customHeight="1" x14ac:dyDescent="0.25">
      <c r="A53" s="18" t="s">
        <v>52</v>
      </c>
      <c r="B53" s="18"/>
      <c r="C53" s="18" t="s">
        <v>53</v>
      </c>
      <c r="D53" s="18" t="s">
        <v>54</v>
      </c>
      <c r="E53" s="18" t="s">
        <v>36</v>
      </c>
    </row>
    <row r="54" spans="1:8" x14ac:dyDescent="0.25">
      <c r="A54" s="9"/>
      <c r="B54" s="10">
        <v>0</v>
      </c>
      <c r="C54" s="22">
        <f>+((G5-F5)/(1+E54)^B5)</f>
        <v>0</v>
      </c>
      <c r="D54" s="22">
        <f>+(D5/(1+E54)^B5)</f>
        <v>450000</v>
      </c>
      <c r="E54" s="9">
        <v>0.04</v>
      </c>
    </row>
    <row r="55" spans="1:8" x14ac:dyDescent="0.25">
      <c r="A55" s="9"/>
      <c r="B55" s="10">
        <v>1</v>
      </c>
      <c r="C55" s="22">
        <f>+((G6-F6)/(1+E55)^B6)</f>
        <v>0</v>
      </c>
      <c r="D55" s="22">
        <f>+(D6/(1+E55)^B6)</f>
        <v>480769.23076923075</v>
      </c>
      <c r="E55" s="9">
        <v>0.04</v>
      </c>
    </row>
    <row r="56" spans="1:8" x14ac:dyDescent="0.25">
      <c r="A56" s="9"/>
      <c r="B56" s="10">
        <v>2</v>
      </c>
      <c r="C56" s="22">
        <f>+((G7-F7)/(1+E56)^B7)</f>
        <v>0</v>
      </c>
      <c r="D56" s="22">
        <f>+(D7/(1+E56)^B7)</f>
        <v>0</v>
      </c>
      <c r="E56" s="9">
        <v>0.04</v>
      </c>
    </row>
    <row r="57" spans="1:8" x14ac:dyDescent="0.25">
      <c r="A57" s="9"/>
      <c r="B57" s="10">
        <v>3</v>
      </c>
      <c r="C57" s="22">
        <f>+((G8-F8)/(1+E57)^B8)</f>
        <v>8889.9635867091474</v>
      </c>
      <c r="D57" s="22">
        <f>+(D8/(1+E57)^B8)</f>
        <v>0</v>
      </c>
      <c r="E57" s="9">
        <v>0.04</v>
      </c>
    </row>
    <row r="58" spans="1:8" x14ac:dyDescent="0.25">
      <c r="A58" s="9"/>
      <c r="B58" s="10">
        <v>4</v>
      </c>
      <c r="C58" s="22">
        <f>+((G9-F9)/(1+E58)^B9)</f>
        <v>8548.0419102972573</v>
      </c>
      <c r="D58" s="22">
        <f>+(D9/(1+E58)^B9)</f>
        <v>0</v>
      </c>
      <c r="E58" s="9">
        <v>0.04</v>
      </c>
    </row>
    <row r="59" spans="1:8" x14ac:dyDescent="0.25">
      <c r="A59" s="9"/>
      <c r="B59" s="10">
        <v>5</v>
      </c>
      <c r="C59" s="22">
        <f>+((G10-F10)/(1+E59)^B10)</f>
        <v>8219.2710675935159</v>
      </c>
      <c r="D59" s="22">
        <f>+(D10/(1+E59)^B10)</f>
        <v>0</v>
      </c>
      <c r="E59" s="9">
        <v>0.04</v>
      </c>
    </row>
    <row r="60" spans="1:8" x14ac:dyDescent="0.25">
      <c r="A60" s="9"/>
      <c r="B60" s="10">
        <v>6</v>
      </c>
      <c r="C60" s="22">
        <f>+((G11-F11)/(1+E60)^B11)</f>
        <v>7903.1452573014567</v>
      </c>
      <c r="D60" s="22">
        <f>+(D11/(1+E60)^B11)</f>
        <v>0</v>
      </c>
      <c r="E60" s="9">
        <v>0.04</v>
      </c>
    </row>
    <row r="61" spans="1:8" x14ac:dyDescent="0.25">
      <c r="A61" s="9"/>
      <c r="B61" s="10">
        <v>7</v>
      </c>
      <c r="C61" s="22">
        <f>+((G12-F12)/(1+E61)^B12)</f>
        <v>7599.1781320206328</v>
      </c>
      <c r="D61" s="22">
        <f>+(D12/(1+E61)^B12)</f>
        <v>0</v>
      </c>
      <c r="E61" s="9">
        <v>0.04</v>
      </c>
    </row>
    <row r="62" spans="1:8" x14ac:dyDescent="0.25">
      <c r="A62" s="9"/>
      <c r="B62" s="10">
        <v>8</v>
      </c>
      <c r="C62" s="22">
        <f>+((G13-F13)/(1+E62)^B13)</f>
        <v>7306.9020500198376</v>
      </c>
      <c r="D62" s="22">
        <f>+(D13/(1+E62)^B13)</f>
        <v>0</v>
      </c>
      <c r="E62" s="9">
        <v>0.04</v>
      </c>
    </row>
    <row r="63" spans="1:8" x14ac:dyDescent="0.25">
      <c r="A63" s="9"/>
      <c r="B63" s="10">
        <v>9</v>
      </c>
      <c r="C63" s="22">
        <f>+((G14-F14)/(1+E63)^B14)</f>
        <v>7025.8673557883048</v>
      </c>
      <c r="D63" s="22">
        <f>+(D14/(1+E63)^B14)</f>
        <v>0</v>
      </c>
      <c r="E63" s="9">
        <v>0.04</v>
      </c>
    </row>
    <row r="64" spans="1:8" x14ac:dyDescent="0.25">
      <c r="A64" s="9"/>
      <c r="B64" s="10">
        <v>10</v>
      </c>
      <c r="C64" s="22">
        <f>+((G15-F15)/(1+E64)^B15)</f>
        <v>6755.6416882579852</v>
      </c>
      <c r="D64" s="22">
        <f>+(D15/(1+E64)^B15)</f>
        <v>0</v>
      </c>
      <c r="E64" s="9">
        <v>0.04</v>
      </c>
    </row>
    <row r="65" spans="1:5" x14ac:dyDescent="0.25">
      <c r="A65" s="9"/>
      <c r="B65" s="10">
        <v>11</v>
      </c>
      <c r="C65" s="22">
        <f>+((G16-F16)/(1+E65)^B16)</f>
        <v>6495.8093156326786</v>
      </c>
      <c r="D65" s="22">
        <f>+(D16/(1+E65)^B16)</f>
        <v>0</v>
      </c>
      <c r="E65" s="9">
        <v>0.04</v>
      </c>
    </row>
    <row r="66" spans="1:5" x14ac:dyDescent="0.25">
      <c r="A66" s="9"/>
      <c r="B66" s="10">
        <v>12</v>
      </c>
      <c r="C66" s="22">
        <f>+((G17-F17)/(1+E66)^B17)</f>
        <v>6245.9704958006514</v>
      </c>
      <c r="D66" s="22">
        <f>+(D17/(1+E66)^B17)</f>
        <v>0</v>
      </c>
      <c r="E66" s="9">
        <v>0.04</v>
      </c>
    </row>
    <row r="67" spans="1:5" x14ac:dyDescent="0.25">
      <c r="A67" s="9"/>
      <c r="B67" s="10">
        <v>13</v>
      </c>
      <c r="C67" s="22">
        <f>+((G18-F18)/(1+E67)^B18)</f>
        <v>6005.7408613467796</v>
      </c>
      <c r="D67" s="22">
        <f>+(D18/(1+E67)^B18)</f>
        <v>0</v>
      </c>
      <c r="E67" s="9">
        <v>0.04</v>
      </c>
    </row>
    <row r="68" spans="1:5" x14ac:dyDescent="0.25">
      <c r="A68" s="9"/>
      <c r="B68" s="10">
        <v>14</v>
      </c>
      <c r="C68" s="22">
        <f>+((G19-F19)/(1+E68)^B19)</f>
        <v>5774.7508282180579</v>
      </c>
      <c r="D68" s="22">
        <f>+(D19/(1+E68)^B19)</f>
        <v>0</v>
      </c>
      <c r="E68" s="9">
        <v>0.04</v>
      </c>
    </row>
    <row r="69" spans="1:5" x14ac:dyDescent="0.25">
      <c r="A69" s="9"/>
      <c r="B69" s="10">
        <v>15</v>
      </c>
      <c r="C69" s="22">
        <f>+((G20-F20)/(1+E69)^B20)</f>
        <v>0</v>
      </c>
      <c r="D69" s="22">
        <f>+(D20/(1+E69)^B20)</f>
        <v>0</v>
      </c>
      <c r="E69" s="9">
        <v>0.04</v>
      </c>
    </row>
    <row r="70" spans="1:5" x14ac:dyDescent="0.25">
      <c r="A70" s="9"/>
      <c r="B70" s="10">
        <v>16</v>
      </c>
      <c r="C70" s="22">
        <f>+((G21-F21)/(1+E70)^B21)</f>
        <v>0</v>
      </c>
      <c r="D70" s="22">
        <f>+(D21/(1+E70)^B21)</f>
        <v>0</v>
      </c>
      <c r="E70" s="9">
        <v>0.04</v>
      </c>
    </row>
    <row r="71" spans="1:5" x14ac:dyDescent="0.25">
      <c r="A71" s="9"/>
      <c r="B71" s="10">
        <v>17</v>
      </c>
      <c r="C71" s="22">
        <f>+((G22-F22)/(1+E71)^B22)</f>
        <v>0</v>
      </c>
      <c r="D71" s="22">
        <f>+(D22/(1+E71)^B22)</f>
        <v>0</v>
      </c>
      <c r="E71" s="9">
        <v>0.04</v>
      </c>
    </row>
    <row r="72" spans="1:5" x14ac:dyDescent="0.25">
      <c r="A72" s="9"/>
      <c r="B72" s="10">
        <v>18</v>
      </c>
      <c r="C72" s="22">
        <f>+((G23-F23)/(1+E72)^B23)</f>
        <v>0</v>
      </c>
      <c r="D72" s="22">
        <f>+(D23/(1+E72)^B23)</f>
        <v>0</v>
      </c>
      <c r="E72" s="9">
        <v>0.04</v>
      </c>
    </row>
    <row r="73" spans="1:5" x14ac:dyDescent="0.25">
      <c r="A73" s="9"/>
      <c r="B73" s="10">
        <v>19</v>
      </c>
      <c r="C73" s="22">
        <f>+((G24-F24)/(1+E73)^B24)</f>
        <v>0</v>
      </c>
      <c r="D73" s="22">
        <f>+(D24/(1+E73)^B24)</f>
        <v>0</v>
      </c>
      <c r="E73" s="9">
        <v>0.04</v>
      </c>
    </row>
    <row r="74" spans="1:5" x14ac:dyDescent="0.25">
      <c r="A74" s="9"/>
      <c r="B74" s="10">
        <v>20</v>
      </c>
      <c r="C74" s="22">
        <f>+((G25-F25)/(1+E74)^B25)</f>
        <v>0</v>
      </c>
      <c r="D74" s="22">
        <f>+(D25/(1+E74)^B25)</f>
        <v>0</v>
      </c>
      <c r="E74" s="9">
        <v>0.04</v>
      </c>
    </row>
    <row r="75" spans="1:5" x14ac:dyDescent="0.25">
      <c r="A75" s="9"/>
      <c r="B75" s="10">
        <v>21</v>
      </c>
      <c r="C75" s="22">
        <f>+((G26-F26)/(1+E75)^B26)</f>
        <v>0</v>
      </c>
      <c r="D75" s="22">
        <f>+(D26/(1+E75)^B26)</f>
        <v>0</v>
      </c>
      <c r="E75" s="9">
        <v>0.04</v>
      </c>
    </row>
    <row r="76" spans="1:5" x14ac:dyDescent="0.25">
      <c r="A76" s="9"/>
      <c r="B76" s="10">
        <v>22</v>
      </c>
      <c r="C76" s="22">
        <f>+((G27-F27)/(1+E76)^B27)</f>
        <v>0</v>
      </c>
      <c r="D76" s="22">
        <f>+(D27/(1+E76)^B27)</f>
        <v>0</v>
      </c>
      <c r="E76" s="9">
        <v>0.04</v>
      </c>
    </row>
    <row r="77" spans="1:5" x14ac:dyDescent="0.25">
      <c r="A77" s="9"/>
      <c r="B77" s="10">
        <v>23</v>
      </c>
      <c r="C77" s="22">
        <f>+((G28-F28)/(1+E77)^B28)</f>
        <v>0</v>
      </c>
      <c r="D77" s="22">
        <f>+(D28/(1+E77)^B28)</f>
        <v>0</v>
      </c>
      <c r="E77" s="9">
        <v>0.04</v>
      </c>
    </row>
    <row r="78" spans="1:5" x14ac:dyDescent="0.25">
      <c r="A78" s="9"/>
      <c r="B78" s="10">
        <v>24</v>
      </c>
      <c r="C78" s="22">
        <f>+((G29-F29)/(1+E78)^B29)</f>
        <v>0</v>
      </c>
      <c r="D78" s="22">
        <f>+(D29/(1+E78)^B29)</f>
        <v>0</v>
      </c>
      <c r="E78" s="9">
        <v>0.04</v>
      </c>
    </row>
    <row r="79" spans="1:5" x14ac:dyDescent="0.25">
      <c r="A79" s="9"/>
      <c r="B79" s="10">
        <v>25</v>
      </c>
      <c r="C79" s="22">
        <f>+((G30-F30)/(1+E79)^B30)</f>
        <v>0</v>
      </c>
      <c r="D79" s="22">
        <f>+(D30/(1+E79)^B30)</f>
        <v>0</v>
      </c>
      <c r="E79" s="9">
        <v>0.04</v>
      </c>
    </row>
    <row r="80" spans="1:5" x14ac:dyDescent="0.25">
      <c r="A80" s="9"/>
      <c r="B80" s="10">
        <v>26</v>
      </c>
      <c r="C80" s="22">
        <f>+((G31-F31)/(1+E80)^B31)</f>
        <v>0</v>
      </c>
      <c r="D80" s="22">
        <f>+(D31/(1+E80)^B31)</f>
        <v>0</v>
      </c>
      <c r="E80" s="9">
        <v>0.04</v>
      </c>
    </row>
    <row r="81" spans="1:6" x14ac:dyDescent="0.25">
      <c r="A81" s="9"/>
      <c r="B81" s="10">
        <v>27</v>
      </c>
      <c r="C81" s="22">
        <f>+((G32-F32)/(1+E81)^B32)</f>
        <v>0</v>
      </c>
      <c r="D81" s="22">
        <f>+(D32/(1+E81)^B32)</f>
        <v>0</v>
      </c>
      <c r="E81" s="9">
        <v>0.04</v>
      </c>
    </row>
    <row r="82" spans="1:6" x14ac:dyDescent="0.25">
      <c r="A82" s="9"/>
      <c r="B82" s="10">
        <v>28</v>
      </c>
      <c r="C82" s="22">
        <f>+((G33-F33)/(1+E82)^B33)</f>
        <v>0</v>
      </c>
      <c r="D82" s="22">
        <f>+(D33/(1+E82)^B33)</f>
        <v>0</v>
      </c>
      <c r="E82" s="9">
        <v>0.04</v>
      </c>
    </row>
    <row r="83" spans="1:6" x14ac:dyDescent="0.25">
      <c r="A83" s="9"/>
      <c r="B83" s="10">
        <v>29</v>
      </c>
      <c r="C83" s="22">
        <f>+((G34-F34)/(1+E83)^B34)</f>
        <v>0</v>
      </c>
      <c r="D83" s="22">
        <f>+(D34/(1+E83)^B34)</f>
        <v>0</v>
      </c>
      <c r="E83" s="9">
        <v>0.04</v>
      </c>
    </row>
    <row r="84" spans="1:6" x14ac:dyDescent="0.25">
      <c r="A84" s="9"/>
      <c r="B84" s="10">
        <v>30</v>
      </c>
      <c r="C84" s="22">
        <f>+((G35-F35)/(1+E84)^B35)</f>
        <v>0</v>
      </c>
      <c r="D84" s="22">
        <f>+(D35/(1+E84)^B35)</f>
        <v>0</v>
      </c>
      <c r="E84" s="9">
        <v>0.04</v>
      </c>
    </row>
    <row r="85" spans="1:6" x14ac:dyDescent="0.25">
      <c r="A85" s="9"/>
      <c r="B85" s="10">
        <v>31</v>
      </c>
      <c r="C85" s="22">
        <f>+((G36-F36)/(1+E85)^B36)</f>
        <v>0</v>
      </c>
      <c r="D85" s="22">
        <f>+(D36/(1+E85)^B36)</f>
        <v>0</v>
      </c>
      <c r="E85" s="9">
        <v>0.04</v>
      </c>
    </row>
    <row r="86" spans="1:6" x14ac:dyDescent="0.25">
      <c r="A86" s="9"/>
      <c r="B86" s="10">
        <v>32</v>
      </c>
      <c r="C86" s="22">
        <f>+((G37-F37)/(1+E86)^B37)</f>
        <v>0</v>
      </c>
      <c r="D86" s="22">
        <f>+(D37/(1+E86)^B37)</f>
        <v>0</v>
      </c>
      <c r="E86" s="9">
        <v>0.04</v>
      </c>
    </row>
    <row r="87" spans="1:6" x14ac:dyDescent="0.25">
      <c r="A87" s="9"/>
      <c r="B87" s="10">
        <v>33</v>
      </c>
      <c r="C87" s="22">
        <f>+((G38-F38)/(1+E87)^B38)</f>
        <v>0</v>
      </c>
      <c r="D87" s="22">
        <f>+(D38/(1+E87)^B38)</f>
        <v>0</v>
      </c>
      <c r="E87" s="9">
        <v>0.04</v>
      </c>
    </row>
    <row r="88" spans="1:6" x14ac:dyDescent="0.25">
      <c r="A88" s="9"/>
      <c r="B88" s="10">
        <v>34</v>
      </c>
      <c r="C88" s="22">
        <f>+((G39-F39)/(1+E88)^B39)</f>
        <v>0</v>
      </c>
      <c r="D88" s="22">
        <f>+(D39/(1+E88)^B39)</f>
        <v>0</v>
      </c>
      <c r="E88" s="9">
        <v>0.04</v>
      </c>
    </row>
    <row r="89" spans="1:6" x14ac:dyDescent="0.25">
      <c r="A89" s="9"/>
      <c r="B89" s="10">
        <v>35</v>
      </c>
      <c r="C89" s="22">
        <f>+((G40-F40)/(1+E89)^B40)</f>
        <v>0</v>
      </c>
      <c r="D89" s="22">
        <f>+(D40/(1+E89)^B40)</f>
        <v>0</v>
      </c>
      <c r="E89" s="9">
        <v>0.04</v>
      </c>
    </row>
    <row r="91" spans="1:6" x14ac:dyDescent="0.25">
      <c r="A91" s="58" t="s">
        <v>57</v>
      </c>
      <c r="B91" s="59"/>
      <c r="C91" s="24">
        <f>SUM(C54:C89)</f>
        <v>86770.282548986317</v>
      </c>
      <c r="D91" s="24">
        <f t="shared" ref="D91" si="0">SUM(D54:D89)</f>
        <v>930769.23076923075</v>
      </c>
      <c r="E91" s="24" t="e">
        <f>SUM(#REF!)</f>
        <v>#REF!</v>
      </c>
    </row>
    <row r="93" spans="1:6" ht="15.75" thickBot="1" x14ac:dyDescent="0.3"/>
    <row r="94" spans="1:6" ht="21.75" thickBot="1" x14ac:dyDescent="0.4">
      <c r="A94" s="55" t="s">
        <v>39</v>
      </c>
      <c r="B94" s="56"/>
      <c r="C94" s="56"/>
      <c r="D94" s="56"/>
      <c r="E94" s="56"/>
      <c r="F94" s="57"/>
    </row>
    <row r="96" spans="1:6" ht="40.5" customHeight="1" x14ac:dyDescent="0.25">
      <c r="C96" s="17" t="s">
        <v>40</v>
      </c>
      <c r="D96" s="17" t="s">
        <v>58</v>
      </c>
      <c r="E96" s="26" t="s">
        <v>59</v>
      </c>
      <c r="F96" s="26" t="s">
        <v>60</v>
      </c>
    </row>
    <row r="97" spans="3:6" x14ac:dyDescent="0.25">
      <c r="C97" s="22">
        <f>+D91-C91</f>
        <v>843998.94822024438</v>
      </c>
      <c r="D97" s="22">
        <f>+D91*0.8</f>
        <v>744615.38461538462</v>
      </c>
      <c r="E97" s="22">
        <f>SUM(C5:C40)</f>
        <v>950000</v>
      </c>
      <c r="F97" s="22">
        <f>+E97*0.8</f>
        <v>760000</v>
      </c>
    </row>
    <row r="98" spans="3:6" x14ac:dyDescent="0.25">
      <c r="E98" s="1" t="s">
        <v>45</v>
      </c>
    </row>
  </sheetData>
  <mergeCells count="6">
    <mergeCell ref="A51:H51"/>
    <mergeCell ref="A91:B91"/>
    <mergeCell ref="A94:F94"/>
    <mergeCell ref="A1:H1"/>
    <mergeCell ref="A44:H45"/>
    <mergeCell ref="A46:H47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A5" sqref="A5"/>
    </sheetView>
  </sheetViews>
  <sheetFormatPr defaultRowHeight="15" x14ac:dyDescent="0.25"/>
  <cols>
    <col min="1" max="1" width="32.42578125" customWidth="1"/>
    <col min="2" max="2" width="14.42578125" customWidth="1"/>
    <col min="3" max="3" width="18.28515625" customWidth="1"/>
    <col min="4" max="4" width="21" customWidth="1"/>
    <col min="5" max="5" width="17.42578125" customWidth="1"/>
    <col min="6" max="6" width="20" customWidth="1"/>
    <col min="7" max="7" width="27.28515625" customWidth="1"/>
    <col min="8" max="8" width="17.42578125" customWidth="1"/>
    <col min="9" max="10" width="16.5703125" customWidth="1"/>
  </cols>
  <sheetData>
    <row r="1" spans="1:10" ht="36" x14ac:dyDescent="0.25">
      <c r="A1" s="30" t="s">
        <v>61</v>
      </c>
      <c r="B1" s="30" t="s">
        <v>4</v>
      </c>
      <c r="C1" s="30" t="s">
        <v>62</v>
      </c>
      <c r="D1" s="30" t="s">
        <v>63</v>
      </c>
      <c r="E1" s="30" t="s">
        <v>63</v>
      </c>
      <c r="F1" s="30" t="s">
        <v>64</v>
      </c>
      <c r="G1" s="30" t="s">
        <v>20</v>
      </c>
      <c r="H1" s="30" t="s">
        <v>17</v>
      </c>
      <c r="I1" s="30" t="s">
        <v>11</v>
      </c>
      <c r="J1" s="30" t="s">
        <v>16</v>
      </c>
    </row>
    <row r="2" spans="1:10" x14ac:dyDescent="0.25">
      <c r="A2" s="31" t="s">
        <v>99</v>
      </c>
      <c r="B2" s="34" t="s">
        <v>65</v>
      </c>
      <c r="C2" s="31" t="s">
        <v>66</v>
      </c>
      <c r="D2" s="31" t="s">
        <v>67</v>
      </c>
      <c r="E2" s="31" t="s">
        <v>68</v>
      </c>
      <c r="F2" s="31" t="s">
        <v>69</v>
      </c>
      <c r="G2" s="31" t="s">
        <v>70</v>
      </c>
      <c r="H2" s="31" t="s">
        <v>71</v>
      </c>
      <c r="I2" s="35" t="s">
        <v>72</v>
      </c>
      <c r="J2" s="35" t="s">
        <v>73</v>
      </c>
    </row>
    <row r="3" spans="1:10" x14ac:dyDescent="0.25">
      <c r="A3" s="32" t="s">
        <v>100</v>
      </c>
      <c r="B3" s="36" t="s">
        <v>74</v>
      </c>
      <c r="C3" s="32" t="s">
        <v>75</v>
      </c>
      <c r="D3" s="32" t="s">
        <v>76</v>
      </c>
      <c r="E3" s="32" t="s">
        <v>77</v>
      </c>
      <c r="F3" s="32" t="s">
        <v>78</v>
      </c>
      <c r="G3" s="32" t="s">
        <v>79</v>
      </c>
      <c r="H3" s="32" t="s">
        <v>80</v>
      </c>
      <c r="I3" t="s">
        <v>81</v>
      </c>
      <c r="J3" t="s">
        <v>82</v>
      </c>
    </row>
    <row r="4" spans="1:10" x14ac:dyDescent="0.25">
      <c r="A4" s="32"/>
      <c r="B4" s="36"/>
      <c r="C4" s="32" t="s">
        <v>83</v>
      </c>
      <c r="D4" s="32" t="s">
        <v>84</v>
      </c>
      <c r="E4" s="32" t="s">
        <v>85</v>
      </c>
      <c r="F4" s="32" t="s">
        <v>86</v>
      </c>
      <c r="G4" s="32" t="s">
        <v>87</v>
      </c>
      <c r="H4" s="32" t="s">
        <v>88</v>
      </c>
      <c r="I4" t="s">
        <v>89</v>
      </c>
      <c r="J4" t="s">
        <v>90</v>
      </c>
    </row>
    <row r="5" spans="1:10" x14ac:dyDescent="0.25">
      <c r="A5" s="32"/>
      <c r="B5" s="37"/>
      <c r="C5" s="38"/>
      <c r="D5" s="32" t="s">
        <v>91</v>
      </c>
      <c r="E5" s="32" t="s">
        <v>92</v>
      </c>
      <c r="F5" s="32" t="s">
        <v>93</v>
      </c>
      <c r="G5" s="32"/>
      <c r="H5" s="32"/>
      <c r="I5" t="s">
        <v>94</v>
      </c>
    </row>
    <row r="6" spans="1:10" x14ac:dyDescent="0.25">
      <c r="A6" s="32"/>
      <c r="B6" s="34"/>
      <c r="C6" s="38"/>
      <c r="D6" s="32"/>
      <c r="E6" s="32" t="s">
        <v>95</v>
      </c>
      <c r="F6" s="32" t="s">
        <v>96</v>
      </c>
      <c r="G6" s="32"/>
    </row>
    <row r="7" spans="1:10" x14ac:dyDescent="0.25">
      <c r="A7" s="33"/>
      <c r="B7" s="36"/>
      <c r="C7" s="38"/>
      <c r="D7" s="32"/>
      <c r="E7" s="32"/>
      <c r="F7" s="32"/>
      <c r="G7" s="32"/>
    </row>
    <row r="8" spans="1:10" x14ac:dyDescent="0.25">
      <c r="B8" s="36"/>
      <c r="D8" s="32"/>
      <c r="E8" s="32"/>
      <c r="F8" s="32"/>
      <c r="G8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Copertina</vt:lpstr>
      <vt:lpstr>Anagrafica</vt:lpstr>
      <vt:lpstr>Funzionamento</vt:lpstr>
      <vt:lpstr>Investimento</vt:lpstr>
      <vt:lpstr>dati tendine</vt:lpstr>
      <vt:lpstr>Copertina!Area_stampa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UVAL Visitatore</dc:creator>
  <cp:lastModifiedBy>UVAL Visitatore</cp:lastModifiedBy>
  <dcterms:created xsi:type="dcterms:W3CDTF">2015-03-10T11:11:08Z</dcterms:created>
  <dcterms:modified xsi:type="dcterms:W3CDTF">2015-03-10T16:12:15Z</dcterms:modified>
</cp:coreProperties>
</file>